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CW102" i="12"/>
  <c r="CR102" i="12"/>
  <c r="AF88" i="12"/>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<sst xmlns="http://schemas.openxmlformats.org/spreadsheetml/2006/main" count="1102" uniqueCount="610">
  <si>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</si>
  <si>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</si>
  <si>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</si>
  <si>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</si>
  <si>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</si>
  <si>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</si>
  <si>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</si>
  <si>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</si>
  <si>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</si>
  <si>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</si>
  <si>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</si>
  <si>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</si>
  <si>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</si>
  <si>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</si>
  <si>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</si>
  <si>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</si>
  <si>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</si>
  <si>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</si>
  <si>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</si>
  <si>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</si>
  <si>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</si>
  <si>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</si>
  <si>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</si>
  <si>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</si>
  <si>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</si>
  <si>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</si>
  <si>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</si>
  <si>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</si>
  <si>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</si>
  <si>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</si>
  <si>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</si>
  <si>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</si>
  <si>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</si>
  <si>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</si>
  <si>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</si>
  <si>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</si>
  <si>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</si>
  <si>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</si>
  <si>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</si>
  <si>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</si>
  <si>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</si>
  <si>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</si>
  <si>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</si>
  <si>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</si>
  <si>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</si>
  <si>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</si>
  <si>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</si>
  <si>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</si>
  <si>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</si>
  <si>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</si>
  <si>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</si>
  <si>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</si>
  <si>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</si>
  <si>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</si>
  <si>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</si>
  <si>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</si>
  <si>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</si>
  <si>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</si>
  <si>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</si>
  <si>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</si>
  <si>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</si>
  <si>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</si>
  <si>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</si>
  <si>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</si>
  <si>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</si>
  <si>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</si>
  <si>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</si>
  <si>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</si>
  <si>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</si>
  <si>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</si>
  <si>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</si>
  <si>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</si>
  <si>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</si>
  <si>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</si>
  <si>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</si>
  <si>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</si>
  <si>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</si>
  <si>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</si>
  <si>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</si>
  <si>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施行時特例市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</si>
  <si>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</si>
  <si>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</si>
  <si>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</si>
  <si>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</si>
  <si>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</si>
  <si>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</si>
  <si>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</si>
  <si>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</si>
  <si>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</si>
  <si>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</si>
  <si>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</si>
  <si>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</si>
  <si>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加古川市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</si>
  <si>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</si>
  <si>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</si>
  <si>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</si>
  <si>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</si>
  <si>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</si>
  <si>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</si>
  <si>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</si>
  <si>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</si>
  <si>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</si>
  <si>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</si>
  <si>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</si>
  <si>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</si>
  <si>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</si>
  <si>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</si>
  <si>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</si>
  <si>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</si>
  <si>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</si>
  <si>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</si>
  <si>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</si>
  <si>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</si>
  <si>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</si>
  <si>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</si>
  <si>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</si>
  <si>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</si>
  <si>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</si>
  <si>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</si>
  <si>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</si>
  <si>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</si>
  <si>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</si>
  <si>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</si>
  <si>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</si>
  <si>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</si>
  <si>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</si>
  <si>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</si>
  <si>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</si>
  <si>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</si>
  <si>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</si>
  <si>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</si>
  <si>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</si>
  <si>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</si>
  <si>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</si>
  <si>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</si>
  <si>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</si>
  <si>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</si>
  <si>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</si>
  <si>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</si>
  <si>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</si>
  <si>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</si>
  <si>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</si>
  <si>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</si>
  <si>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</si>
  <si>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</si>
  <si>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0"/>
  </si>
  <si>
    <t>うち日本人(％)</t>
    <phoneticPr fontId="5"/>
  </si>
  <si>
    <t>-0.5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</si>
  <si>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</si>
  <si>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</si>
  <si>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</si>
  <si>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</si>
  <si>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</si>
  <si>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</si>
  <si>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</si>
  <si>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</si>
  <si>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</si>
  <si>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</si>
  <si>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</si>
  <si>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</si>
  <si>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</si>
  <si>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</si>
  <si>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</si>
  <si>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</si>
  <si>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</si>
  <si>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</si>
  <si>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</si>
  <si>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</si>
  <si>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</si>
  <si>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</si>
  <si>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</si>
  <si>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</si>
  <si>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</si>
  <si>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</si>
  <si>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</si>
  <si>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</si>
  <si>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</si>
  <si>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</si>
  <si>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</si>
  <si>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</si>
  <si>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</si>
  <si>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</si>
  <si>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</si>
  <si>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</si>
  <si>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</si>
  <si>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</si>
  <si>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</si>
  <si>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</si>
  <si>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</si>
  <si>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</si>
  <si>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</si>
  <si>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</si>
  <si>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</si>
  <si>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</si>
  <si>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</si>
  <si>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</si>
  <si>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</si>
  <si>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</si>
  <si>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</si>
  <si>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</si>
  <si>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</si>
  <si>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</si>
  <si>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</si>
  <si>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</si>
  <si>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</si>
  <si>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兵庫県加古川市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</si>
  <si>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</si>
  <si>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</si>
  <si>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</si>
  <si>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</si>
  <si>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</si>
  <si>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</si>
  <si>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</si>
  <si>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</si>
  <si>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</si>
  <si>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</si>
  <si>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</si>
  <si>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</si>
  <si>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</si>
  <si>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</si>
  <si>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</si>
  <si>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</si>
  <si>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</si>
  <si>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</si>
  <si>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</si>
  <si>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</si>
  <si>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</si>
  <si>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</si>
  <si>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</si>
  <si>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</si>
  <si>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</si>
  <si>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</si>
  <si>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</si>
  <si>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</si>
  <si>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</si>
  <si>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</si>
  <si>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</si>
  <si>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</si>
  <si>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</si>
  <si>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</si>
  <si>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</si>
  <si>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</si>
  <si>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</si>
  <si>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</si>
  <si>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</si>
  <si>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</si>
  <si>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</si>
  <si>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</si>
  <si>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</si>
  <si>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</si>
  <si>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</si>
  <si>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</si>
  <si>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</si>
  <si>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</si>
  <si>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</si>
  <si>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</si>
  <si>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</si>
  <si>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</si>
  <si>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</si>
  <si>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</si>
  <si>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</si>
  <si>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</si>
  <si>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</si>
  <si>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</si>
  <si>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</si>
  <si>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</si>
  <si>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</si>
  <si>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</si>
  <si>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</si>
  <si>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</si>
  <si>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</si>
  <si>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</si>
  <si>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</si>
  <si>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</si>
  <si>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</si>
  <si>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</si>
  <si>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</si>
  <si>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</si>
  <si>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</si>
  <si>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</si>
  <si>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</si>
  <si>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</si>
  <si>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</si>
  <si>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</si>
  <si>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</si>
  <si>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</si>
  <si>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</si>
  <si>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</si>
  <si>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</si>
  <si>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</si>
  <si>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</si>
  <si>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</si>
  <si>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</si>
  <si>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</si>
  <si>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</si>
  <si>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</si>
  <si>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</si>
  <si>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</si>
  <si>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</si>
  <si>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</si>
  <si>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</si>
  <si>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</si>
  <si>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</si>
  <si>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</si>
  <si>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</si>
  <si>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</si>
  <si>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</si>
  <si>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</si>
  <si>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</si>
  <si>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</si>
  <si>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</si>
  <si>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</si>
  <si>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</si>
  <si>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</si>
  <si>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</si>
  <si>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</si>
  <si>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</si>
  <si>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</si>
  <si>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</si>
  <si>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</si>
  <si>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</si>
  <si>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</si>
  <si>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</si>
  <si>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</si>
  <si>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その他</t>
    <phoneticPr fontId="5"/>
  </si>
  <si>
    <t>加入世帯数(世帯)</t>
  </si>
  <si>
    <t>　　うち一部事務組合負担金</t>
    <phoneticPr fontId="5"/>
  </si>
  <si>
    <t>歳入合計</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</si>
  <si>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</si>
  <si>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</si>
  <si>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</si>
  <si>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</si>
  <si>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</si>
  <si>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</si>
  <si>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</si>
  <si>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</si>
  <si>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</si>
  <si>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</si>
  <si>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</si>
  <si>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</si>
  <si>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</si>
  <si>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</si>
  <si>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</si>
  <si>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</si>
  <si>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</si>
  <si>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</si>
  <si>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</si>
  <si>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</si>
  <si>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</si>
  <si>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</si>
  <si>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</si>
  <si>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</si>
  <si>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</si>
  <si>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</si>
  <si>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兵庫県加古川市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</si>
  <si>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</si>
  <si>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</si>
  <si>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</si>
  <si>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</si>
  <si>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</si>
  <si>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</si>
  <si>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</si>
  <si>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</si>
  <si>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</si>
  <si>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</si>
  <si>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</si>
  <si>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</si>
  <si>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</si>
  <si>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</si>
  <si>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</si>
  <si>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</si>
  <si>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</si>
  <si>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</si>
  <si>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</si>
  <si>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</si>
  <si>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公園墓地造成事業</t>
    <phoneticPr fontId="5"/>
  </si>
  <si>
    <t>夜間急病医療事業</t>
    <phoneticPr fontId="5"/>
  </si>
  <si>
    <t>歯科保健センター事業</t>
    <phoneticPr fontId="5"/>
  </si>
  <si>
    <t>緊急通報システム事業</t>
    <phoneticPr fontId="5"/>
  </si>
  <si>
    <t>病院事業債管理事業</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</si>
  <si>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</si>
  <si>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</si>
  <si>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</si>
  <si>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</si>
  <si>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</si>
  <si>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</si>
  <si>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</si>
  <si>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</si>
  <si>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</si>
  <si>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</si>
  <si>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</si>
  <si>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</si>
  <si>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</si>
  <si>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</si>
  <si>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</si>
  <si>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</si>
  <si>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</si>
  <si>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</si>
  <si>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駐車場事業</t>
    <phoneticPr fontId="5"/>
  </si>
  <si>
    <t>水道事業</t>
    <phoneticPr fontId="5"/>
  </si>
  <si>
    <t>下水道事業</t>
    <phoneticPr fontId="5"/>
  </si>
  <si>
    <t>市場事業</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</si>
  <si>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</si>
  <si>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</si>
  <si>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</si>
  <si>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</si>
  <si>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</si>
  <si>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</si>
  <si>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</si>
  <si>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</si>
  <si>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</si>
  <si>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</si>
  <si>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</si>
  <si>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</si>
  <si>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</si>
  <si>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</si>
  <si>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</si>
  <si>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</si>
  <si>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</si>
  <si>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</si>
  <si>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</si>
  <si>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</si>
  <si>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</si>
  <si>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</si>
  <si>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</si>
  <si>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</si>
  <si>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</si>
  <si>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</si>
  <si>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</si>
  <si>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</si>
  <si>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</si>
  <si>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</si>
  <si>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</si>
  <si>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</si>
  <si>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</si>
  <si>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</si>
  <si>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</si>
  <si>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</si>
  <si>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</si>
  <si>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</si>
  <si>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</si>
  <si>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</si>
  <si>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</si>
  <si>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</si>
  <si>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</si>
  <si>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t>
    <phoneticPr fontId="5"/>
  </si>
  <si>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</si>
  <si>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</si>
  <si>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</si>
  <si>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</si>
  <si>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</si>
  <si>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</si>
  <si>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</si>
  <si>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</si>
  <si>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</si>
  <si>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</si>
  <si>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</si>
  <si>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</si>
  <si>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</si>
  <si>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</si>
  <si>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</si>
  <si>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</si>
  <si>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</si>
  <si>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</si>
  <si>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</si>
  <si>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</si>
  <si>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</si>
  <si>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</si>
  <si>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</si>
  <si>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市場事業</t>
    <phoneticPr fontId="5"/>
  </si>
  <si>
    <t>(Ｆ)</t>
    <phoneticPr fontId="5"/>
  </si>
  <si>
    <t>介護保険事業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</si>
  <si>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</si>
  <si>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</si>
  <si>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</si>
  <si>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</si>
  <si>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</si>
  <si>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</si>
  <si>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</si>
  <si>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</si>
  <si>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</si>
  <si>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</si>
  <si>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</si>
  <si>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</si>
  <si>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</si>
  <si>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</si>
  <si>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</si>
  <si>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</si>
  <si>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</si>
  <si>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</si>
  <si>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</si>
  <si>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</si>
  <si>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</si>
  <si>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</si>
  <si>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</si>
  <si>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</si>
  <si>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</si>
  <si>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</si>
  <si>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</si>
  <si>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</si>
  <si>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</si>
  <si>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</si>
  <si>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</si>
  <si>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</si>
  <si>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</si>
  <si>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</si>
  <si>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</si>
  <si>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</si>
  <si>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</si>
  <si>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</si>
  <si>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</si>
  <si>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</si>
  <si>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</si>
  <si>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</si>
  <si>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</si>
  <si>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</si>
  <si>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</si>
  <si>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</si>
  <si>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</si>
  <si>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</si>
  <si>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</si>
  <si>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</si>
  <si>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</si>
  <si>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</si>
  <si>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</si>
  <si>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</si>
  <si>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</si>
  <si>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</si>
  <si>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</si>
  <si>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</si>
  <si>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</si>
  <si>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</si>
  <si>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</si>
  <si>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</si>
  <si>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</si>
  <si>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</si>
  <si>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</si>
  <si>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</si>
  <si>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</si>
  <si>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</si>
  <si>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</si>
  <si>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</si>
  <si>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</si>
  <si>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</si>
  <si>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</si>
  <si>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</si>
  <si>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</si>
  <si>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</si>
  <si>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</si>
  <si>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</si>
  <si>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</si>
  <si>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</si>
  <si>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</si>
  <si>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</si>
  <si>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</si>
  <si>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</si>
  <si>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</si>
  <si>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</si>
  <si>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0.05</t>
  </si>
  <si>
    <t>駐車場事業</t>
  </si>
  <si>
    <t>▲ 0.12</t>
  </si>
  <si>
    <t>▲ 0.10</t>
  </si>
  <si>
    <t>▲ 0.04</t>
  </si>
  <si>
    <t>▲ 0.01</t>
  </si>
  <si>
    <t>水道事業</t>
  </si>
  <si>
    <t>下水道事業</t>
  </si>
  <si>
    <t>国民健康保険事業</t>
  </si>
  <si>
    <t>介護保険事業</t>
  </si>
  <si>
    <t>一般会計</t>
  </si>
  <si>
    <t>後期高齢者医療事業</t>
  </si>
  <si>
    <t>公園墓地造成事業</t>
  </si>
  <si>
    <t>その他会計（赤字）</t>
  </si>
  <si>
    <t>その他会計（黒字）</t>
  </si>
  <si>
    <t>-</t>
    <phoneticPr fontId="2"/>
  </si>
  <si>
    <t>東播磨農業共済事務組合</t>
    <rPh sb="0" eb="1">
      <t>ヒガシ</t>
    </rPh>
    <rPh sb="1" eb="3">
      <t>ハリマ</t>
    </rPh>
    <rPh sb="3" eb="5">
      <t>ノウギョウ</t>
    </rPh>
    <rPh sb="5" eb="7">
      <t>キョウサイ</t>
    </rPh>
    <rPh sb="7" eb="9">
      <t>ジム</t>
    </rPh>
    <rPh sb="9" eb="11">
      <t>クミアイ</t>
    </rPh>
    <phoneticPr fontId="11"/>
  </si>
  <si>
    <t>加古川市外２市共有公会堂事務組合</t>
    <rPh sb="0" eb="4">
      <t>カコガワシ</t>
    </rPh>
    <rPh sb="4" eb="5">
      <t>ガイ</t>
    </rPh>
    <rPh sb="6" eb="7">
      <t>シ</t>
    </rPh>
    <rPh sb="7" eb="9">
      <t>キョウユウ</t>
    </rPh>
    <rPh sb="9" eb="12">
      <t>コウカイドウ</t>
    </rPh>
    <rPh sb="12" eb="14">
      <t>ジム</t>
    </rPh>
    <rPh sb="14" eb="16">
      <t>クミアイ</t>
    </rPh>
    <phoneticPr fontId="11"/>
  </si>
  <si>
    <t>兵庫県後期高齢者医療広域連合（一般会計）</t>
    <rPh sb="0" eb="3">
      <t>ヒョウゴケン</t>
    </rPh>
    <rPh sb="3" eb="5">
      <t>コウキ</t>
    </rPh>
    <rPh sb="5" eb="7">
      <t>コウレイ</t>
    </rPh>
    <rPh sb="7" eb="8">
      <t>シャ</t>
    </rPh>
    <rPh sb="8" eb="10">
      <t>イリョウ</t>
    </rPh>
    <rPh sb="10" eb="12">
      <t>コウイキ</t>
    </rPh>
    <rPh sb="12" eb="14">
      <t>レンゴウ</t>
    </rPh>
    <rPh sb="15" eb="17">
      <t>イッパン</t>
    </rPh>
    <rPh sb="17" eb="19">
      <t>カイケイ</t>
    </rPh>
    <phoneticPr fontId="11"/>
  </si>
  <si>
    <t>兵庫県後期高齢者医療広域連合（特別会計）</t>
    <rPh sb="0" eb="3">
      <t>ヒョウゴケン</t>
    </rPh>
    <rPh sb="3" eb="5">
      <t>コウキ</t>
    </rPh>
    <rPh sb="5" eb="7">
      <t>コウレイ</t>
    </rPh>
    <rPh sb="7" eb="8">
      <t>シャ</t>
    </rPh>
    <rPh sb="8" eb="10">
      <t>イリョウ</t>
    </rPh>
    <rPh sb="10" eb="12">
      <t>コウイキ</t>
    </rPh>
    <rPh sb="12" eb="14">
      <t>レンゴウ</t>
    </rPh>
    <rPh sb="15" eb="17">
      <t>トクベツ</t>
    </rPh>
    <rPh sb="17" eb="19">
      <t>カイケイ</t>
    </rPh>
    <phoneticPr fontId="11"/>
  </si>
  <si>
    <t>加古川市土地開発公社</t>
    <rPh sb="0" eb="4">
      <t>カコガワシ</t>
    </rPh>
    <rPh sb="4" eb="6">
      <t>トチ</t>
    </rPh>
    <rPh sb="6" eb="8">
      <t>カイハツ</t>
    </rPh>
    <rPh sb="8" eb="10">
      <t>コウシャ</t>
    </rPh>
    <phoneticPr fontId="11"/>
  </si>
  <si>
    <t>加古川総合保健センター</t>
    <rPh sb="0" eb="3">
      <t>カコガワ</t>
    </rPh>
    <rPh sb="3" eb="5">
      <t>ソウゴウ</t>
    </rPh>
    <rPh sb="5" eb="7">
      <t>ホケン</t>
    </rPh>
    <phoneticPr fontId="11"/>
  </si>
  <si>
    <t>東播臨海救急医療協会</t>
    <rPh sb="0" eb="1">
      <t>ヒガシ</t>
    </rPh>
    <rPh sb="1" eb="2">
      <t>ハリ</t>
    </rPh>
    <rPh sb="2" eb="4">
      <t>リンカイ</t>
    </rPh>
    <rPh sb="4" eb="6">
      <t>キュウキュウ</t>
    </rPh>
    <rPh sb="6" eb="8">
      <t>イリョウ</t>
    </rPh>
    <rPh sb="8" eb="10">
      <t>キョウカイ</t>
    </rPh>
    <phoneticPr fontId="11"/>
  </si>
  <si>
    <t>加古川商工開発</t>
    <rPh sb="0" eb="3">
      <t>カコガワ</t>
    </rPh>
    <rPh sb="3" eb="5">
      <t>ショウコウ</t>
    </rPh>
    <rPh sb="5" eb="7">
      <t>カイハツ</t>
    </rPh>
    <phoneticPr fontId="11"/>
  </si>
  <si>
    <t>加古川食肉公社</t>
    <rPh sb="0" eb="3">
      <t>カコガワ</t>
    </rPh>
    <rPh sb="3" eb="5">
      <t>ショクニク</t>
    </rPh>
    <rPh sb="5" eb="7">
      <t>コウシャ</t>
    </rPh>
    <phoneticPr fontId="11"/>
  </si>
  <si>
    <t>加古川市国際交流協会</t>
    <rPh sb="0" eb="4">
      <t>カコガワシ</t>
    </rPh>
    <rPh sb="4" eb="6">
      <t>コクサイ</t>
    </rPh>
    <rPh sb="6" eb="8">
      <t>コウリュウ</t>
    </rPh>
    <rPh sb="8" eb="10">
      <t>キョウカイ</t>
    </rPh>
    <phoneticPr fontId="11"/>
  </si>
  <si>
    <t>加古川再開発ビル</t>
    <rPh sb="0" eb="3">
      <t>カコガワ</t>
    </rPh>
    <rPh sb="3" eb="6">
      <t>サイカイハツ</t>
    </rPh>
    <phoneticPr fontId="11"/>
  </si>
  <si>
    <t>加古川市ウェルネス協会</t>
    <rPh sb="0" eb="4">
      <t>カコガワシ</t>
    </rPh>
    <rPh sb="9" eb="11">
      <t>キョウカイ</t>
    </rPh>
    <phoneticPr fontId="11"/>
  </si>
  <si>
    <t>ふぁーみんサポート東はりま</t>
    <rPh sb="9" eb="10">
      <t>ヒガシ</t>
    </rPh>
    <phoneticPr fontId="11"/>
  </si>
  <si>
    <t>加古川市民病院機構</t>
    <rPh sb="0" eb="3">
      <t>カコガワ</t>
    </rPh>
    <rPh sb="3" eb="5">
      <t>シミン</t>
    </rPh>
    <rPh sb="5" eb="7">
      <t>ビョウイン</t>
    </rPh>
    <rPh sb="7" eb="9">
      <t>キコウ</t>
    </rPh>
    <phoneticPr fontId="11"/>
  </si>
  <si>
    <t>-</t>
    <phoneticPr fontId="2"/>
  </si>
  <si>
    <t>法適用企業</t>
    <phoneticPr fontId="5"/>
  </si>
  <si>
    <t>-</t>
    <phoneticPr fontId="5"/>
  </si>
  <si>
    <t>法非適用企業</t>
    <phoneticPr fontId="5"/>
  </si>
  <si>
    <t>○</t>
    <phoneticPr fontId="11"/>
  </si>
  <si>
    <t>ＢＡＮ-ＢＡＮネットワークス</t>
    <phoneticPr fontId="11"/>
  </si>
  <si>
    <t>公共施設等整備基金</t>
    <rPh sb="0" eb="2">
      <t>コウキョウ</t>
    </rPh>
    <rPh sb="2" eb="4">
      <t>シセツ</t>
    </rPh>
    <rPh sb="4" eb="5">
      <t>トウ</t>
    </rPh>
    <rPh sb="5" eb="7">
      <t>セイビ</t>
    </rPh>
    <rPh sb="7" eb="9">
      <t>キキン</t>
    </rPh>
    <phoneticPr fontId="11"/>
  </si>
  <si>
    <t>福祉コミュニティ基金</t>
    <rPh sb="0" eb="2">
      <t>フクシ</t>
    </rPh>
    <rPh sb="8" eb="10">
      <t>キキン</t>
    </rPh>
    <phoneticPr fontId="11"/>
  </si>
  <si>
    <t>日光山墓園管理基金</t>
    <rPh sb="0" eb="2">
      <t>ニッコウ</t>
    </rPh>
    <rPh sb="2" eb="3">
      <t>サン</t>
    </rPh>
    <rPh sb="3" eb="5">
      <t>ボエン</t>
    </rPh>
    <rPh sb="5" eb="7">
      <t>カンリ</t>
    </rPh>
    <rPh sb="7" eb="9">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</si>
  <si>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</si>
  <si>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</si>
  <si>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</si>
  <si>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0％以下となっており、有形固定資産減価償却率も類似団体内平均値を下回っているが、今後は大規模投資的事業が集中することや公共施設等の再編及び大規模改修等が発生することから、公共施設等再編計画での目標達成に向けた取組を進めるとともに健全な財政運営を維持できるよう努める。</t>
    <rPh sb="55" eb="58">
      <t>トウシテキ</t>
    </rPh>
    <rPh sb="61" eb="63">
      <t>シュウチュウ</t>
    </rPh>
    <rPh sb="76" eb="77">
      <t>オヨ</t>
    </rPh>
    <rPh sb="78" eb="81">
      <t>ダイキボ</t>
    </rPh>
    <rPh sb="81" eb="83">
      <t>カイシュウ</t>
    </rPh>
    <rPh sb="83" eb="84">
      <t>トウ</t>
    </rPh>
    <rPh sb="85" eb="87">
      <t>ハッセイ</t>
    </rPh>
    <rPh sb="94" eb="96">
      <t>コウキョウ</t>
    </rPh>
    <rPh sb="96" eb="98">
      <t>シセツ</t>
    </rPh>
    <rPh sb="98" eb="99">
      <t>トウ</t>
    </rPh>
    <rPh sb="99" eb="101">
      <t>サイヘン</t>
    </rPh>
    <rPh sb="101" eb="103">
      <t>ケイカク</t>
    </rPh>
    <rPh sb="105" eb="107">
      <t>モクヒョウ</t>
    </rPh>
    <rPh sb="107" eb="109">
      <t>タッセイ</t>
    </rPh>
    <rPh sb="110" eb="111">
      <t>ム</t>
    </rPh>
    <rPh sb="113" eb="115">
      <t>トリクミ</t>
    </rPh>
    <rPh sb="116" eb="117">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</si>
  <si>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</si>
  <si>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</si>
  <si>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</si>
  <si>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</si>
  <si>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</si>
  <si>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</si>
  <si>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実質公債費比率、将来負担比率ともに改善傾向が続いており、類似団体内平均値と比較しても低い水準にある。
　要因としては、過去の投資的事業の抑制によるものであるが、今後は広域ごみ処理施設建設や給食センター建設等の大規模投資的事業により、市債残高とそれに係る公債費の増加が見込まれるため、その他の投資的事業において、事業実施の可否・時期を慎重に見極め、公債費の平準化に努める。</t>
    <rPh sb="33" eb="34">
      <t>ナイ</t>
    </rPh>
    <rPh sb="34" eb="36">
      <t>ヘイキン</t>
    </rPh>
    <rPh sb="36" eb="37">
      <t>アタイ</t>
    </rPh>
    <rPh sb="95" eb="97">
      <t>キュウショク</t>
    </rPh>
    <rPh sb="101" eb="103">
      <t>ケンセツ</t>
    </rPh>
    <rPh sb="103" eb="104">
      <t>トウ</t>
    </rPh>
    <rPh sb="108" eb="111">
      <t>トウシテキ</t>
    </rPh>
    <phoneticPr fontId="2"/>
  </si>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</sst>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6" xfId="12" quotePrefix="1"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41235</c:v>
                </c:pt>
                <c:pt idx="1">
                  <c:v>41862</c:v>
                </c:pt>
                <c:pt idx="2">
                  <c:v>43554</c:v>
                </c:pt>
                <c:pt idx="3">
                  <c:v>42581</c:v>
                </c:pt>
                <c:pt idx="4">
                  <c:v>45426</c:v>
                </c:pt>
              </c:numCache>
            </c:numRef>
          </c:val>
          <c:smooth val="0"/>
          <c:extLst xmlns:c16r2="http://schemas.microsoft.com/office/drawing/2015/06/chart">
            <c:ext xmlns:c16="http://schemas.microsoft.com/office/drawing/2014/chart" uri="{C3380CC4-5D6E-409C-BE32-E72D297353CC}">
              <c16:uniqueId val="{00000000-544E-429E-ADDF-9F90A94F1FB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32855</c:v>
                </c:pt>
                <c:pt idx="1">
                  <c:v>30447</c:v>
                </c:pt>
                <c:pt idx="2">
                  <c:v>21036</c:v>
                </c:pt>
                <c:pt idx="3">
                  <c:v>27599</c:v>
                </c:pt>
                <c:pt idx="4">
                  <c:v>34870</c:v>
                </c:pt>
              </c:numCache>
            </c:numRef>
          </c:val>
          <c:smooth val="0"/>
          <c:extLst xmlns:c16r2="http://schemas.microsoft.com/office/drawing/2015/06/chart">
            <c:ext xmlns:c16="http://schemas.microsoft.com/office/drawing/2014/chart" uri="{C3380CC4-5D6E-409C-BE32-E72D297353CC}">
              <c16:uniqueId val="{00000001-544E-429E-ADDF-9F90A94F1FB6}"/>
            </c:ext>
          </c:extLst>
        </c:ser>
        <c:dLbls>
          <c:showLegendKey val="0"/>
          <c:showVal val="0"/>
          <c:showCatName val="0"/>
          <c:showSerName val="0"/>
          <c:showPercent val="0"/>
          <c:showBubbleSize val="0"/>
        </c:dLbls>
        <c:marker val="1"/>
        <c:smooth val="0"/>
        <c:axId val="113694592"/>
        <c:axId val="113700864"/>
      </c:lineChart>
      <c:catAx>
        <c:axId val="1136945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700864"/>
        <c:crosses val="autoZero"/>
        <c:auto val="1"/>
        <c:lblAlgn val="ctr"/>
        <c:lblOffset val="100"/>
        <c:tickLblSkip val="1"/>
        <c:tickMarkSkip val="1"/>
        <c:noMultiLvlLbl val="0"/>
      </c:catAx>
      <c:valAx>
        <c:axId val="113700864"/>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694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0.54</c:v>
                </c:pt>
                <c:pt idx="1">
                  <c:v>1.39</c:v>
                </c:pt>
                <c:pt idx="2">
                  <c:v>1.36</c:v>
                </c:pt>
                <c:pt idx="3">
                  <c:v>0.75</c:v>
                </c:pt>
                <c:pt idx="4">
                  <c:v>0.64</c:v>
                </c:pt>
              </c:numCache>
            </c:numRef>
          </c:val>
          <c:extLst xmlns:c16r2="http://schemas.microsoft.com/office/drawing/2015/06/chart">
            <c:ext xmlns:c16="http://schemas.microsoft.com/office/drawing/2014/chart" uri="{C3380CC4-5D6E-409C-BE32-E72D297353CC}">
              <c16:uniqueId val="{00000000-429F-4622-83F7-93441C04F72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10.7</c:v>
                </c:pt>
                <c:pt idx="1">
                  <c:v>10.97</c:v>
                </c:pt>
                <c:pt idx="2">
                  <c:v>11.85</c:v>
                </c:pt>
                <c:pt idx="3">
                  <c:v>12.51</c:v>
                </c:pt>
                <c:pt idx="4">
                  <c:v>13.21</c:v>
                </c:pt>
              </c:numCache>
            </c:numRef>
          </c:val>
          <c:extLst xmlns:c16r2="http://schemas.microsoft.com/office/drawing/2015/06/chart">
            <c:ext xmlns:c16="http://schemas.microsoft.com/office/drawing/2014/chart" uri="{C3380CC4-5D6E-409C-BE32-E72D297353CC}">
              <c16:uniqueId val="{00000001-429F-4622-83F7-93441C04F726}"/>
            </c:ext>
          </c:extLst>
        </c:ser>
        <c:dLbls>
          <c:showLegendKey val="0"/>
          <c:showVal val="0"/>
          <c:showCatName val="0"/>
          <c:showSerName val="0"/>
          <c:showPercent val="0"/>
          <c:showBubbleSize val="0"/>
        </c:dLbls>
        <c:gapWidth val="250"/>
        <c:overlap val="100"/>
        <c:axId val="125966976"/>
        <c:axId val="125973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-0.05</c:v>
                </c:pt>
                <c:pt idx="1">
                  <c:v>0.98</c:v>
                </c:pt>
                <c:pt idx="2">
                  <c:v>0.88</c:v>
                </c:pt>
                <c:pt idx="3">
                  <c:v>0.09</c:v>
                </c:pt>
                <c:pt idx="4">
                  <c:v>0.44</c:v>
                </c:pt>
              </c:numCache>
            </c:numRef>
          </c:val>
          <c:smooth val="0"/>
          <c:extLst xmlns:c16r2="http://schemas.microsoft.com/office/drawing/2015/06/chart">
            <c:ext xmlns:c16="http://schemas.microsoft.com/office/drawing/2014/chart" uri="{C3380CC4-5D6E-409C-BE32-E72D297353CC}">
              <c16:uniqueId val="{00000002-429F-4622-83F7-93441C04F726}"/>
            </c:ext>
          </c:extLst>
        </c:ser>
        <c:dLbls>
          <c:showLegendKey val="0"/>
          <c:showVal val="0"/>
          <c:showCatName val="0"/>
          <c:showSerName val="0"/>
          <c:showPercent val="0"/>
          <c:showBubbleSize val="0"/>
        </c:dLbls>
        <c:marker val="1"/>
        <c:smooth val="0"/>
        <c:axId val="125966976"/>
        <c:axId val="125973248"/>
      </c:lineChart>
      <c:catAx>
        <c:axId val="125966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5973248"/>
        <c:crosses val="autoZero"/>
        <c:auto val="1"/>
        <c:lblAlgn val="ctr"/>
        <c:lblOffset val="100"/>
        <c:tickLblSkip val="1"/>
        <c:tickMarkSkip val="1"/>
        <c:noMultiLvlLbl val="0"/>
      </c:catAx>
      <c:valAx>
        <c:axId val="125973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966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0.27</c:v>
                </c:pt>
                <c:pt idx="2">
                  <c:v>#N/A</c:v>
                </c:pt>
                <c:pt idx="3">
                  <c:v>0.24</c:v>
                </c:pt>
                <c:pt idx="4">
                  <c:v>#N/A</c:v>
                </c:pt>
                <c:pt idx="5">
                  <c:v>0.19</c:v>
                </c:pt>
                <c:pt idx="6">
                  <c:v>#N/A</c:v>
                </c:pt>
                <c:pt idx="7">
                  <c:v>0.12</c:v>
                </c:pt>
                <c:pt idx="8">
                  <c:v>#N/A</c:v>
                </c:pt>
                <c:pt idx="9">
                  <c:v>0.13</c:v>
                </c:pt>
              </c:numCache>
            </c:numRef>
          </c:val>
          <c:extLst xmlns:c16r2="http://schemas.microsoft.com/office/drawing/2015/06/chart">
            <c:ext xmlns:c16="http://schemas.microsoft.com/office/drawing/2014/chart" uri="{C3380CC4-5D6E-409C-BE32-E72D297353CC}">
              <c16:uniqueId val="{00000000-D76A-4ABC-AF13-8D45AE0E197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76A-4ABC-AF13-8D45AE0E1979}"/>
            </c:ext>
          </c:extLst>
        </c:ser>
        <c:ser>
          <c:idx val="2"/>
          <c:order val="2"/>
          <c:tx>
            <c:strRef>
              <c:f>データシート!$A$29</c:f>
              <c:strCache>
                <c:ptCount val="1"/>
                <c:pt idx="0">
                  <c:v>公園墓地造成事業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0.05</c:v>
                </c:pt>
                <c:pt idx="2">
                  <c:v>#N/A</c:v>
                </c:pt>
                <c:pt idx="3">
                  <c:v>0</c:v>
                </c:pt>
                <c:pt idx="4">
                  <c:v>#N/A</c:v>
                </c:pt>
                <c:pt idx="5">
                  <c:v>0.05</c:v>
                </c:pt>
                <c:pt idx="6">
                  <c:v>#N/A</c:v>
                </c:pt>
                <c:pt idx="7">
                  <c:v>0.06</c:v>
                </c:pt>
                <c:pt idx="8">
                  <c:v>#N/A</c:v>
                </c:pt>
                <c:pt idx="9">
                  <c:v>7.0000000000000007E-2</c:v>
                </c:pt>
              </c:numCache>
            </c:numRef>
          </c:val>
          <c:extLst xmlns:c16r2="http://schemas.microsoft.com/office/drawing/2015/06/chart">
            <c:ext xmlns:c16="http://schemas.microsoft.com/office/drawing/2014/chart" uri="{C3380CC4-5D6E-409C-BE32-E72D297353CC}">
              <c16:uniqueId val="{00000002-D76A-4ABC-AF13-8D45AE0E1979}"/>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0.11</c:v>
                </c:pt>
                <c:pt idx="2">
                  <c:v>#N/A</c:v>
                </c:pt>
                <c:pt idx="3">
                  <c:v>0.13</c:v>
                </c:pt>
                <c:pt idx="4">
                  <c:v>#N/A</c:v>
                </c:pt>
                <c:pt idx="5">
                  <c:v>0.12</c:v>
                </c:pt>
                <c:pt idx="6">
                  <c:v>#N/A</c:v>
                </c:pt>
                <c:pt idx="7">
                  <c:v>0.14000000000000001</c:v>
                </c:pt>
                <c:pt idx="8">
                  <c:v>#N/A</c:v>
                </c:pt>
                <c:pt idx="9">
                  <c:v>0.14000000000000001</c:v>
                </c:pt>
              </c:numCache>
            </c:numRef>
          </c:val>
          <c:extLst xmlns:c16r2="http://schemas.microsoft.com/office/drawing/2015/06/chart">
            <c:ext xmlns:c16="http://schemas.microsoft.com/office/drawing/2014/chart" uri="{C3380CC4-5D6E-409C-BE32-E72D297353CC}">
              <c16:uniqueId val="{00000003-D76A-4ABC-AF13-8D45AE0E1979}"/>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0.21</c:v>
                </c:pt>
                <c:pt idx="2">
                  <c:v>#N/A</c:v>
                </c:pt>
                <c:pt idx="3">
                  <c:v>1.1399999999999999</c:v>
                </c:pt>
                <c:pt idx="4">
                  <c:v>#N/A</c:v>
                </c:pt>
                <c:pt idx="5">
                  <c:v>1.1100000000000001</c:v>
                </c:pt>
                <c:pt idx="6">
                  <c:v>#N/A</c:v>
                </c:pt>
                <c:pt idx="7">
                  <c:v>0.55000000000000004</c:v>
                </c:pt>
                <c:pt idx="8">
                  <c:v>#N/A</c:v>
                </c:pt>
                <c:pt idx="9">
                  <c:v>0.43</c:v>
                </c:pt>
              </c:numCache>
            </c:numRef>
          </c:val>
          <c:extLst xmlns:c16r2="http://schemas.microsoft.com/office/drawing/2015/06/chart">
            <c:ext xmlns:c16="http://schemas.microsoft.com/office/drawing/2014/chart" uri="{C3380CC4-5D6E-409C-BE32-E72D297353CC}">
              <c16:uniqueId val="{00000004-D76A-4ABC-AF13-8D45AE0E1979}"/>
            </c:ext>
          </c:extLst>
        </c:ser>
        <c:ser>
          <c:idx val="5"/>
          <c:order val="5"/>
          <c:tx>
            <c:strRef>
              <c:f>データシート!$A$32</c:f>
              <c:strCache>
                <c:ptCount val="1"/>
                <c:pt idx="0">
                  <c:v>介護保険事業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0.21</c:v>
                </c:pt>
                <c:pt idx="2">
                  <c:v>#N/A</c:v>
                </c:pt>
                <c:pt idx="3">
                  <c:v>0.08</c:v>
                </c:pt>
                <c:pt idx="4">
                  <c:v>#N/A</c:v>
                </c:pt>
                <c:pt idx="5">
                  <c:v>0.38</c:v>
                </c:pt>
                <c:pt idx="6">
                  <c:v>#N/A</c:v>
                </c:pt>
                <c:pt idx="7">
                  <c:v>0.83</c:v>
                </c:pt>
                <c:pt idx="8">
                  <c:v>#N/A</c:v>
                </c:pt>
                <c:pt idx="9">
                  <c:v>0.78</c:v>
                </c:pt>
              </c:numCache>
            </c:numRef>
          </c:val>
          <c:extLst xmlns:c16r2="http://schemas.microsoft.com/office/drawing/2015/06/chart">
            <c:ext xmlns:c16="http://schemas.microsoft.com/office/drawing/2014/chart" uri="{C3380CC4-5D6E-409C-BE32-E72D297353CC}">
              <c16:uniqueId val="{00000005-D76A-4ABC-AF13-8D45AE0E1979}"/>
            </c:ext>
          </c:extLst>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0.95</c:v>
                </c:pt>
                <c:pt idx="2">
                  <c:v>#N/A</c:v>
                </c:pt>
                <c:pt idx="3">
                  <c:v>0.09</c:v>
                </c:pt>
                <c:pt idx="4">
                  <c:v>#N/A</c:v>
                </c:pt>
                <c:pt idx="5">
                  <c:v>0.05</c:v>
                </c:pt>
                <c:pt idx="6">
                  <c:v>#N/A</c:v>
                </c:pt>
                <c:pt idx="7">
                  <c:v>1.17</c:v>
                </c:pt>
                <c:pt idx="8">
                  <c:v>#N/A</c:v>
                </c:pt>
                <c:pt idx="9">
                  <c:v>1.79</c:v>
                </c:pt>
              </c:numCache>
            </c:numRef>
          </c:val>
          <c:extLst xmlns:c16r2="http://schemas.microsoft.com/office/drawing/2015/06/chart">
            <c:ext xmlns:c16="http://schemas.microsoft.com/office/drawing/2014/chart" uri="{C3380CC4-5D6E-409C-BE32-E72D297353CC}">
              <c16:uniqueId val="{00000006-D76A-4ABC-AF13-8D45AE0E1979}"/>
            </c:ext>
          </c:extLst>
        </c:ser>
        <c:ser>
          <c:idx val="7"/>
          <c:order val="7"/>
          <c:tx>
            <c:strRef>
              <c:f>データシート!$A$34</c:f>
              <c:strCache>
                <c:ptCount val="1"/>
                <c:pt idx="0">
                  <c:v>下水道事業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0.11</c:v>
                </c:pt>
                <c:pt idx="2">
                  <c:v>#N/A</c:v>
                </c:pt>
                <c:pt idx="3">
                  <c:v>0.31</c:v>
                </c:pt>
                <c:pt idx="4">
                  <c:v>#N/A</c:v>
                </c:pt>
                <c:pt idx="5">
                  <c:v>1.83</c:v>
                </c:pt>
                <c:pt idx="6">
                  <c:v>#N/A</c:v>
                </c:pt>
                <c:pt idx="7">
                  <c:v>2.39</c:v>
                </c:pt>
                <c:pt idx="8">
                  <c:v>#N/A</c:v>
                </c:pt>
                <c:pt idx="9">
                  <c:v>3.87</c:v>
                </c:pt>
              </c:numCache>
            </c:numRef>
          </c:val>
          <c:extLst xmlns:c16r2="http://schemas.microsoft.com/office/drawing/2015/06/chart">
            <c:ext xmlns:c16="http://schemas.microsoft.com/office/drawing/2014/chart" uri="{C3380CC4-5D6E-409C-BE32-E72D297353CC}">
              <c16:uniqueId val="{00000007-D76A-4ABC-AF13-8D45AE0E1979}"/>
            </c:ext>
          </c:extLst>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11.67</c:v>
                </c:pt>
                <c:pt idx="2">
                  <c:v>#N/A</c:v>
                </c:pt>
                <c:pt idx="3">
                  <c:v>10.78</c:v>
                </c:pt>
                <c:pt idx="4">
                  <c:v>#N/A</c:v>
                </c:pt>
                <c:pt idx="5">
                  <c:v>10.99</c:v>
                </c:pt>
                <c:pt idx="6">
                  <c:v>#N/A</c:v>
                </c:pt>
                <c:pt idx="7">
                  <c:v>10.17</c:v>
                </c:pt>
                <c:pt idx="8">
                  <c:v>#N/A</c:v>
                </c:pt>
                <c:pt idx="9">
                  <c:v>12.26</c:v>
                </c:pt>
              </c:numCache>
            </c:numRef>
          </c:val>
          <c:extLst xmlns:c16r2="http://schemas.microsoft.com/office/drawing/2015/06/chart">
            <c:ext xmlns:c16="http://schemas.microsoft.com/office/drawing/2014/chart" uri="{C3380CC4-5D6E-409C-BE32-E72D297353CC}">
              <c16:uniqueId val="{00000008-D76A-4ABC-AF13-8D45AE0E1979}"/>
            </c:ext>
          </c:extLst>
        </c:ser>
        <c:ser>
          <c:idx val="9"/>
          <c:order val="9"/>
          <c:tx>
            <c:strRef>
              <c:f>データシート!$A$36</c:f>
              <c:strCache>
                <c:ptCount val="1"/>
                <c:pt idx="0">
                  <c:v>駐車場事業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0.12</c:v>
                </c:pt>
                <c:pt idx="1">
                  <c:v>#N/A</c:v>
                </c:pt>
                <c:pt idx="2">
                  <c:v>0.1</c:v>
                </c:pt>
                <c:pt idx="3">
                  <c:v>#N/A</c:v>
                </c:pt>
                <c:pt idx="4">
                  <c:v>0.04</c:v>
                </c:pt>
                <c:pt idx="5">
                  <c:v>#N/A</c:v>
                </c:pt>
                <c:pt idx="6">
                  <c:v>0.01</c:v>
                </c:pt>
                <c:pt idx="7">
                  <c:v>#N/A</c:v>
                </c:pt>
                <c:pt idx="8">
                  <c:v>0.01</c:v>
                </c:pt>
                <c:pt idx="9">
                  <c:v>#N/A</c:v>
                </c:pt>
              </c:numCache>
            </c:numRef>
          </c:val>
          <c:extLst xmlns:c16r2="http://schemas.microsoft.com/office/drawing/2015/06/chart">
            <c:ext xmlns:c16="http://schemas.microsoft.com/office/drawing/2014/chart" uri="{C3380CC4-5D6E-409C-BE32-E72D297353CC}">
              <c16:uniqueId val="{00000009-D76A-4ABC-AF13-8D45AE0E1979}"/>
            </c:ext>
          </c:extLst>
        </c:ser>
        <c:dLbls>
          <c:showLegendKey val="0"/>
          <c:showVal val="0"/>
          <c:showCatName val="0"/>
          <c:showSerName val="0"/>
          <c:showPercent val="0"/>
          <c:showBubbleSize val="0"/>
        </c:dLbls>
        <c:gapWidth val="150"/>
        <c:overlap val="100"/>
        <c:axId val="128570496"/>
        <c:axId val="128572032"/>
      </c:barChart>
      <c:catAx>
        <c:axId val="128570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572032"/>
        <c:crosses val="autoZero"/>
        <c:auto val="1"/>
        <c:lblAlgn val="ctr"/>
        <c:lblOffset val="100"/>
        <c:tickLblSkip val="1"/>
        <c:tickMarkSkip val="1"/>
        <c:noMultiLvlLbl val="0"/>
      </c:catAx>
      <c:valAx>
        <c:axId val="128572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570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11269</c:v>
                </c:pt>
                <c:pt idx="5">
                  <c:v>11080</c:v>
                </c:pt>
                <c:pt idx="8">
                  <c:v>10906</c:v>
                </c:pt>
                <c:pt idx="11">
                  <c:v>11716</c:v>
                </c:pt>
                <c:pt idx="14">
                  <c:v>11428</c:v>
                </c:pt>
              </c:numCache>
            </c:numRef>
          </c:val>
          <c:extLst xmlns:c16r2="http://schemas.microsoft.com/office/drawing/2015/06/chart">
            <c:ext xmlns:c16="http://schemas.microsoft.com/office/drawing/2014/chart" uri="{C3380CC4-5D6E-409C-BE32-E72D297353CC}">
              <c16:uniqueId val="{00000000-4955-45BA-99C0-BD0192A955D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3</c:v>
                </c:pt>
                <c:pt idx="3">
                  <c:v>5</c:v>
                </c:pt>
                <c:pt idx="6">
                  <c:v>1</c:v>
                </c:pt>
                <c:pt idx="9">
                  <c:v>4</c:v>
                </c:pt>
                <c:pt idx="12">
                  <c:v>1</c:v>
                </c:pt>
              </c:numCache>
            </c:numRef>
          </c:val>
          <c:extLst xmlns:c16r2="http://schemas.microsoft.com/office/drawing/2015/06/chart">
            <c:ext xmlns:c16="http://schemas.microsoft.com/office/drawing/2014/chart" uri="{C3380CC4-5D6E-409C-BE32-E72D297353CC}">
              <c16:uniqueId val="{00000001-4955-45BA-99C0-BD0192A955D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1440</c:v>
                </c:pt>
                <c:pt idx="3">
                  <c:v>327</c:v>
                </c:pt>
                <c:pt idx="6">
                  <c:v>211</c:v>
                </c:pt>
                <c:pt idx="9">
                  <c:v>191</c:v>
                </c:pt>
                <c:pt idx="12">
                  <c:v>181</c:v>
                </c:pt>
              </c:numCache>
            </c:numRef>
          </c:val>
          <c:extLst xmlns:c16r2="http://schemas.microsoft.com/office/drawing/2015/06/chart">
            <c:ext xmlns:c16="http://schemas.microsoft.com/office/drawing/2014/chart" uri="{C3380CC4-5D6E-409C-BE32-E72D297353CC}">
              <c16:uniqueId val="{00000002-4955-45BA-99C0-BD0192A955D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955-45BA-99C0-BD0192A955D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2610</c:v>
                </c:pt>
                <c:pt idx="3">
                  <c:v>2615</c:v>
                </c:pt>
                <c:pt idx="6">
                  <c:v>2643</c:v>
                </c:pt>
                <c:pt idx="9">
                  <c:v>2664</c:v>
                </c:pt>
                <c:pt idx="12">
                  <c:v>2838</c:v>
                </c:pt>
              </c:numCache>
            </c:numRef>
          </c:val>
          <c:extLst xmlns:c16r2="http://schemas.microsoft.com/office/drawing/2015/06/chart">
            <c:ext xmlns:c16="http://schemas.microsoft.com/office/drawing/2014/chart" uri="{C3380CC4-5D6E-409C-BE32-E72D297353CC}">
              <c16:uniqueId val="{00000004-4955-45BA-99C0-BD0192A955D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43</c:v>
                </c:pt>
                <c:pt idx="3">
                  <c:v>32</c:v>
                </c:pt>
                <c:pt idx="6">
                  <c:v>32</c:v>
                </c:pt>
                <c:pt idx="9">
                  <c:v>32</c:v>
                </c:pt>
                <c:pt idx="12">
                  <c:v>32</c:v>
                </c:pt>
              </c:numCache>
            </c:numRef>
          </c:val>
          <c:extLst xmlns:c16r2="http://schemas.microsoft.com/office/drawing/2015/06/chart">
            <c:ext xmlns:c16="http://schemas.microsoft.com/office/drawing/2014/chart" uri="{C3380CC4-5D6E-409C-BE32-E72D297353CC}">
              <c16:uniqueId val="{00000005-4955-45BA-99C0-BD0192A955D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955-45BA-99C0-BD0192A955D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9971</c:v>
                </c:pt>
                <c:pt idx="3">
                  <c:v>10015</c:v>
                </c:pt>
                <c:pt idx="6">
                  <c:v>9978</c:v>
                </c:pt>
                <c:pt idx="9">
                  <c:v>10387</c:v>
                </c:pt>
                <c:pt idx="12">
                  <c:v>9556</c:v>
                </c:pt>
              </c:numCache>
            </c:numRef>
          </c:val>
          <c:extLst xmlns:c16r2="http://schemas.microsoft.com/office/drawing/2015/06/chart">
            <c:ext xmlns:c16="http://schemas.microsoft.com/office/drawing/2014/chart" uri="{C3380CC4-5D6E-409C-BE32-E72D297353CC}">
              <c16:uniqueId val="{00000007-4955-45BA-99C0-BD0192A955D8}"/>
            </c:ext>
          </c:extLst>
        </c:ser>
        <c:dLbls>
          <c:showLegendKey val="0"/>
          <c:showVal val="0"/>
          <c:showCatName val="0"/>
          <c:showSerName val="0"/>
          <c:showPercent val="0"/>
          <c:showBubbleSize val="0"/>
        </c:dLbls>
        <c:gapWidth val="100"/>
        <c:overlap val="100"/>
        <c:axId val="100901248"/>
        <c:axId val="1009031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2798</c:v>
                </c:pt>
                <c:pt idx="2">
                  <c:v>#N/A</c:v>
                </c:pt>
                <c:pt idx="3">
                  <c:v>#N/A</c:v>
                </c:pt>
                <c:pt idx="4">
                  <c:v>1914</c:v>
                </c:pt>
                <c:pt idx="5">
                  <c:v>#N/A</c:v>
                </c:pt>
                <c:pt idx="6">
                  <c:v>#N/A</c:v>
                </c:pt>
                <c:pt idx="7">
                  <c:v>1959</c:v>
                </c:pt>
                <c:pt idx="8">
                  <c:v>#N/A</c:v>
                </c:pt>
                <c:pt idx="9">
                  <c:v>#N/A</c:v>
                </c:pt>
                <c:pt idx="10">
                  <c:v>1562</c:v>
                </c:pt>
                <c:pt idx="11">
                  <c:v>#N/A</c:v>
                </c:pt>
                <c:pt idx="12">
                  <c:v>#N/A</c:v>
                </c:pt>
                <c:pt idx="13">
                  <c:v>1180</c:v>
                </c:pt>
                <c:pt idx="14">
                  <c:v>#N/A</c:v>
                </c:pt>
              </c:numCache>
            </c:numRef>
          </c:val>
          <c:smooth val="0"/>
          <c:extLst xmlns:c16r2="http://schemas.microsoft.com/office/drawing/2015/06/chart">
            <c:ext xmlns:c16="http://schemas.microsoft.com/office/drawing/2014/chart" uri="{C3380CC4-5D6E-409C-BE32-E72D297353CC}">
              <c16:uniqueId val="{00000008-4955-45BA-99C0-BD0192A955D8}"/>
            </c:ext>
          </c:extLst>
        </c:ser>
        <c:dLbls>
          <c:showLegendKey val="0"/>
          <c:showVal val="0"/>
          <c:showCatName val="0"/>
          <c:showSerName val="0"/>
          <c:showPercent val="0"/>
          <c:showBubbleSize val="0"/>
        </c:dLbls>
        <c:marker val="1"/>
        <c:smooth val="0"/>
        <c:axId val="100901248"/>
        <c:axId val="100903168"/>
      </c:lineChart>
      <c:catAx>
        <c:axId val="100901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903168"/>
        <c:crosses val="autoZero"/>
        <c:auto val="1"/>
        <c:lblAlgn val="ctr"/>
        <c:lblOffset val="100"/>
        <c:tickLblSkip val="1"/>
        <c:tickMarkSkip val="1"/>
        <c:noMultiLvlLbl val="0"/>
      </c:catAx>
      <c:valAx>
        <c:axId val="100903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901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87918</c:v>
                </c:pt>
                <c:pt idx="5">
                  <c:v>87253</c:v>
                </c:pt>
                <c:pt idx="8">
                  <c:v>88388</c:v>
                </c:pt>
                <c:pt idx="11">
                  <c:v>87279</c:v>
                </c:pt>
                <c:pt idx="14">
                  <c:v>86217</c:v>
                </c:pt>
              </c:numCache>
            </c:numRef>
          </c:val>
          <c:extLst xmlns:c16r2="http://schemas.microsoft.com/office/drawing/2015/06/chart">
            <c:ext xmlns:c16="http://schemas.microsoft.com/office/drawing/2014/chart" uri="{C3380CC4-5D6E-409C-BE32-E72D297353CC}">
              <c16:uniqueId val="{00000000-271C-4B34-86F1-4E944A6506F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30538</c:v>
                </c:pt>
                <c:pt idx="5">
                  <c:v>31628</c:v>
                </c:pt>
                <c:pt idx="8">
                  <c:v>40105</c:v>
                </c:pt>
                <c:pt idx="11">
                  <c:v>44167</c:v>
                </c:pt>
                <c:pt idx="14">
                  <c:v>45920</c:v>
                </c:pt>
              </c:numCache>
            </c:numRef>
          </c:val>
          <c:extLst xmlns:c16r2="http://schemas.microsoft.com/office/drawing/2015/06/chart">
            <c:ext xmlns:c16="http://schemas.microsoft.com/office/drawing/2014/chart" uri="{C3380CC4-5D6E-409C-BE32-E72D297353CC}">
              <c16:uniqueId val="{00000001-271C-4B34-86F1-4E944A6506F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19749</c:v>
                </c:pt>
                <c:pt idx="5">
                  <c:v>20640</c:v>
                </c:pt>
                <c:pt idx="8">
                  <c:v>23707</c:v>
                </c:pt>
                <c:pt idx="11">
                  <c:v>21749</c:v>
                </c:pt>
                <c:pt idx="14">
                  <c:v>23661</c:v>
                </c:pt>
              </c:numCache>
            </c:numRef>
          </c:val>
          <c:extLst xmlns:c16r2="http://schemas.microsoft.com/office/drawing/2015/06/chart">
            <c:ext xmlns:c16="http://schemas.microsoft.com/office/drawing/2014/chart" uri="{C3380CC4-5D6E-409C-BE32-E72D297353CC}">
              <c16:uniqueId val="{00000002-271C-4B34-86F1-4E944A6506F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71C-4B34-86F1-4E944A6506F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71C-4B34-86F1-4E944A6506F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329</c:v>
                </c:pt>
                <c:pt idx="3">
                  <c:v>288</c:v>
                </c:pt>
                <c:pt idx="6">
                  <c:v>259</c:v>
                </c:pt>
                <c:pt idx="9">
                  <c:v>237</c:v>
                </c:pt>
                <c:pt idx="12">
                  <c:v>193</c:v>
                </c:pt>
              </c:numCache>
            </c:numRef>
          </c:val>
          <c:extLst xmlns:c16r2="http://schemas.microsoft.com/office/drawing/2015/06/chart">
            <c:ext xmlns:c16="http://schemas.microsoft.com/office/drawing/2014/chart" uri="{C3380CC4-5D6E-409C-BE32-E72D297353CC}">
              <c16:uniqueId val="{00000005-271C-4B34-86F1-4E944A6506F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14926</c:v>
                </c:pt>
                <c:pt idx="3">
                  <c:v>13663</c:v>
                </c:pt>
                <c:pt idx="6">
                  <c:v>12885</c:v>
                </c:pt>
                <c:pt idx="9">
                  <c:v>12671</c:v>
                </c:pt>
                <c:pt idx="12">
                  <c:v>12561</c:v>
                </c:pt>
              </c:numCache>
            </c:numRef>
          </c:val>
          <c:extLst xmlns:c16r2="http://schemas.microsoft.com/office/drawing/2015/06/chart">
            <c:ext xmlns:c16="http://schemas.microsoft.com/office/drawing/2014/chart" uri="{C3380CC4-5D6E-409C-BE32-E72D297353CC}">
              <c16:uniqueId val="{00000006-271C-4B34-86F1-4E944A6506F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271C-4B34-86F1-4E944A6506F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29747</c:v>
                </c:pt>
                <c:pt idx="3">
                  <c:v>28662</c:v>
                </c:pt>
                <c:pt idx="6">
                  <c:v>27835</c:v>
                </c:pt>
                <c:pt idx="9">
                  <c:v>28704</c:v>
                </c:pt>
                <c:pt idx="12">
                  <c:v>30719</c:v>
                </c:pt>
              </c:numCache>
            </c:numRef>
          </c:val>
          <c:extLst xmlns:c16r2="http://schemas.microsoft.com/office/drawing/2015/06/chart">
            <c:ext xmlns:c16="http://schemas.microsoft.com/office/drawing/2014/chart" uri="{C3380CC4-5D6E-409C-BE32-E72D297353CC}">
              <c16:uniqueId val="{00000008-271C-4B34-86F1-4E944A6506F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7980</c:v>
                </c:pt>
                <c:pt idx="3">
                  <c:v>5945</c:v>
                </c:pt>
                <c:pt idx="6">
                  <c:v>5447</c:v>
                </c:pt>
                <c:pt idx="9">
                  <c:v>5468</c:v>
                </c:pt>
                <c:pt idx="12">
                  <c:v>5427</c:v>
                </c:pt>
              </c:numCache>
            </c:numRef>
          </c:val>
          <c:extLst xmlns:c16r2="http://schemas.microsoft.com/office/drawing/2015/06/chart">
            <c:ext xmlns:c16="http://schemas.microsoft.com/office/drawing/2014/chart" uri="{C3380CC4-5D6E-409C-BE32-E72D297353CC}">
              <c16:uniqueId val="{00000009-271C-4B34-86F1-4E944A6506F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90329</c:v>
                </c:pt>
                <c:pt idx="3">
                  <c:v>90329</c:v>
                </c:pt>
                <c:pt idx="6">
                  <c:v>93494</c:v>
                </c:pt>
                <c:pt idx="9">
                  <c:v>92382</c:v>
                </c:pt>
                <c:pt idx="12">
                  <c:v>91112</c:v>
                </c:pt>
              </c:numCache>
            </c:numRef>
          </c:val>
          <c:extLst xmlns:c16r2="http://schemas.microsoft.com/office/drawing/2015/06/chart">
            <c:ext xmlns:c16="http://schemas.microsoft.com/office/drawing/2014/chart" uri="{C3380CC4-5D6E-409C-BE32-E72D297353CC}">
              <c16:uniqueId val="{0000000A-271C-4B34-86F1-4E944A6506FE}"/>
            </c:ext>
          </c:extLst>
        </c:ser>
        <c:dLbls>
          <c:showLegendKey val="0"/>
          <c:showVal val="0"/>
          <c:showCatName val="0"/>
          <c:showSerName val="0"/>
          <c:showPercent val="0"/>
          <c:showBubbleSize val="0"/>
        </c:dLbls>
        <c:gapWidth val="100"/>
        <c:overlap val="100"/>
        <c:axId val="128619648"/>
        <c:axId val="128621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5106</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271C-4B34-86F1-4E944A6506FE}"/>
            </c:ext>
          </c:extLst>
        </c:ser>
        <c:dLbls>
          <c:showLegendKey val="0"/>
          <c:showVal val="0"/>
          <c:showCatName val="0"/>
          <c:showSerName val="0"/>
          <c:showPercent val="0"/>
          <c:showBubbleSize val="0"/>
        </c:dLbls>
        <c:marker val="1"/>
        <c:smooth val="0"/>
        <c:axId val="128619648"/>
        <c:axId val="128621568"/>
      </c:lineChart>
      <c:catAx>
        <c:axId val="128619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8621568"/>
        <c:crosses val="autoZero"/>
        <c:auto val="1"/>
        <c:lblAlgn val="ctr"/>
        <c:lblOffset val="100"/>
        <c:tickLblSkip val="1"/>
        <c:tickMarkSkip val="1"/>
        <c:noMultiLvlLbl val="0"/>
      </c:catAx>
      <c:valAx>
        <c:axId val="128621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619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5789</c:v>
                </c:pt>
                <c:pt idx="1">
                  <c:v>6127</c:v>
                </c:pt>
                <c:pt idx="2">
                  <c:v>6394</c:v>
                </c:pt>
              </c:numCache>
            </c:numRef>
          </c:val>
          <c:extLst xmlns:c16r2="http://schemas.microsoft.com/office/drawing/2015/06/chart">
            <c:ext xmlns:c16="http://schemas.microsoft.com/office/drawing/2014/chart" uri="{C3380CC4-5D6E-409C-BE32-E72D297353CC}">
              <c16:uniqueId val="{00000000-B2E9-478B-B193-E0B4340B81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4676</c:v>
                </c:pt>
                <c:pt idx="1">
                  <c:v>2763</c:v>
                </c:pt>
                <c:pt idx="2">
                  <c:v>2813</c:v>
                </c:pt>
              </c:numCache>
            </c:numRef>
          </c:val>
          <c:extLst xmlns:c16r2="http://schemas.microsoft.com/office/drawing/2015/06/chart">
            <c:ext xmlns:c16="http://schemas.microsoft.com/office/drawing/2014/chart" uri="{C3380CC4-5D6E-409C-BE32-E72D297353CC}">
              <c16:uniqueId val="{00000001-B2E9-478B-B193-E0B4340B81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11108</c:v>
                </c:pt>
                <c:pt idx="1">
                  <c:v>10712</c:v>
                </c:pt>
                <c:pt idx="2">
                  <c:v>11391</c:v>
                </c:pt>
              </c:numCache>
            </c:numRef>
          </c:val>
          <c:extLst xmlns:c16r2="http://schemas.microsoft.com/office/drawing/2015/06/chart">
            <c:ext xmlns:c16="http://schemas.microsoft.com/office/drawing/2014/chart" uri="{C3380CC4-5D6E-409C-BE32-E72D297353CC}">
              <c16:uniqueId val="{00000002-B2E9-478B-B193-E0B4340B815A}"/>
            </c:ext>
          </c:extLst>
        </c:ser>
        <c:dLbls>
          <c:showLegendKey val="0"/>
          <c:showVal val="0"/>
          <c:showCatName val="0"/>
          <c:showSerName val="0"/>
          <c:showPercent val="0"/>
          <c:showBubbleSize val="0"/>
        </c:dLbls>
        <c:gapWidth val="120"/>
        <c:overlap val="100"/>
        <c:axId val="128899328"/>
        <c:axId val="128901120"/>
      </c:barChart>
      <c:catAx>
        <c:axId val="128899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8901120"/>
        <c:crosses val="autoZero"/>
        <c:auto val="1"/>
        <c:lblAlgn val="ctr"/>
        <c:lblOffset val="100"/>
        <c:tickLblSkip val="1"/>
        <c:tickMarkSkip val="1"/>
        <c:noMultiLvlLbl val="0"/>
      </c:catAx>
      <c:valAx>
        <c:axId val="1289011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8899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{DB8E22B5-1E83-4AFE-9306-D030ADC07977}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3D3D-45D4-9BE1-1664DC2E144D}"/>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{39267BEB-833F-439A-B448-931B6EA64472}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3D-45D4-9BE1-1664DC2E144D}"/>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{A72078B8-0650-4590-BB5C-83BD3CAC4B17}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3D-45D4-9BE1-1664DC2E144D}"/>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{5DC54793-7908-400A-80E7-FE6ADB857D55}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3D-45D4-9BE1-1664DC2E144D}"/>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{BA0D73C4-969C-46D5-BA2F-358E8D95DCA4}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3D-45D4-9BE1-1664DC2E144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{0E0BCD05-7B02-4522-B472-45F57C2401BD}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3D3D-45D4-9BE1-1664DC2E144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{76FDAA68-E688-4E25-A363-218B61FE322E}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3D3D-45D4-9BE1-1664DC2E144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{78C6A5FE-C974-4503-AF27-280E3271471F}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3D3D-45D4-9BE1-1664DC2E144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{A4EE849F-82E7-4B4B-99A2-7179AB43A810}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3D3D-45D4-9BE1-1664DC2E144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52.7</c:v>
                </c:pt>
                <c:pt idx="24">
                  <c:v>54.4</c:v>
                </c:pt>
                <c:pt idx="32">
                  <c:v>55.9</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3D3D-45D4-9BE1-1664DC2E144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{A93BD0EF-9AF2-4E7A-8316-D1682C462AAE}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3D3D-45D4-9BE1-1664DC2E144D}"/>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{E91259A8-AD94-41D0-BB14-B302AF1C03E9}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3D-45D4-9BE1-1664DC2E144D}"/>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{20FFED22-E158-40B7-9502-3FE82B2C0A7C}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3D-45D4-9BE1-1664DC2E144D}"/>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{857982E5-FBB0-41DD-BE96-8A27FC8E9E5F}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3D-45D4-9BE1-1664DC2E144D}"/>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{24116788-AC3B-48B1-9346-8A6C2FA78683}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3D-45D4-9BE1-1664DC2E144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{DD277EF1-2477-4606-8CFC-30673C03115C}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3D3D-45D4-9BE1-1664DC2E144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{19BB5454-619B-48CB-9A33-C8D211DA8603}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3D3D-45D4-9BE1-1664DC2E144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{AA677A5E-2BA6-4246-A314-D0D404D92DCF}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3D3D-45D4-9BE1-1664DC2E144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{A8D49006-AAD0-47F9-9838-100CF77C83C7}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3D3D-45D4-9BE1-1664DC2E144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54.4</c:v>
                </c:pt>
                <c:pt idx="24">
                  <c:v>57.4</c:v>
                </c:pt>
                <c:pt idx="32">
                  <c:v>59.4</c:v>
                </c:pt>
              </c:numCache>
            </c:numRef>
          </c:xVal>
          <c:yVal>
            <c:numRef>
              <c:f>公会計指標分析・財政指標組合せ分析表!$BP$55:$DC$55</c:f>
              <c:numCache>
                <c:formatCode>#,##0.0;"▲ "#,##0.0</c:formatCode>
                <c:ptCount val="40"/>
                <c:pt idx="16">
                  <c:v>37.4</c:v>
                </c:pt>
                <c:pt idx="24">
                  <c:v>31</c:v>
                </c:pt>
                <c:pt idx="32">
                  <c:v>30</c:v>
                </c:pt>
              </c:numCache>
            </c:numRef>
          </c:yVal>
          <c:smooth val="0"/>
          <c:extLst xmlns:c16r2="http://schemas.microsoft.com/office/drawing/2015/06/chart">
            <c:ext xmlns:c16="http://schemas.microsoft.com/office/drawing/2014/chart" uri="{C3380CC4-5D6E-409C-BE32-E72D297353CC}">
              <c16:uniqueId val="{00000013-3D3D-45D4-9BE1-1664DC2E144D}"/>
            </c:ext>
          </c:extLst>
        </c:ser>
        <c:dLbls>
          <c:showLegendKey val="0"/>
          <c:showVal val="1"/>
          <c:showCatName val="0"/>
          <c:showSerName val="0"/>
          <c:showPercent val="0"/>
          <c:showBubbleSize val="0"/>
        </c:dLbls>
        <c:axId val="129144704"/>
        <c:axId val="129564672"/>
      </c:scatterChart>
      <c:valAx>
        <c:axId val="129144704"/>
        <c:scaling>
          <c:orientation val="minMax"/>
          <c:max val="59.9"/>
          <c:min val="54.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9564672"/>
        <c:crosses val="autoZero"/>
        <c:crossBetween val="midCat"/>
      </c:valAx>
      <c:valAx>
        <c:axId val="129564672"/>
        <c:scaling>
          <c:orientation val="minMax"/>
          <c:max val="38.700000000000003"/>
          <c:min val="29.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91447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{3CB7490F-7C9B-4F3E-9C24-09D61B0E7854}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93E-4682-950D-FA2C6FFACB67}"/>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{93175DDB-CF2A-4B51-9B69-CE60E204A49E}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93E-4682-950D-FA2C6FFACB67}"/>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{428B693C-55BA-4206-A93E-5AB2086C7267}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93E-4682-950D-FA2C6FFACB67}"/>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{8ABCCFAE-73C3-41E7-8991-028B5F4F4913}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93E-4682-950D-FA2C6FFACB67}"/>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{263D20E2-4CF0-4672-BACC-80125F6AD717}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93E-4682-950D-FA2C6FFACB67}"/>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{E89A3F26-BE80-4D75-A868-6ADADF075F79}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93E-4682-950D-FA2C6FFACB67}"/>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{BE6EBB99-D295-4245-A508-6C557B844FFC}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93E-4682-950D-FA2C6FFACB67}"/>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{AB3B152B-97F3-4939-AAD2-4D8C0F3A1DFB}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93E-4682-950D-FA2C6FFACB67}"/>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{5DED7A0A-E532-4FFC-8DA0-C66151EEEB1B}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93E-4682-950D-FA2C6FFACB6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5.9</c:v>
                </c:pt>
                <c:pt idx="16">
                  <c:v>5.3</c:v>
                </c:pt>
                <c:pt idx="24">
                  <c:v>4.3</c:v>
                </c:pt>
                <c:pt idx="32">
                  <c:v>3.7</c:v>
                </c:pt>
              </c:numCache>
            </c:numRef>
          </c:xVal>
          <c:yVal>
            <c:numRef>
              <c:f>公会計指標分析・財政指標組合せ分析表!$BP$73:$DC$73</c:f>
              <c:numCache>
                <c:formatCode>#,##0.0;"▲ "#,##0.0</c:formatCode>
                <c:ptCount val="40"/>
                <c:pt idx="0">
                  <c:v>12.3</c:v>
                </c:pt>
              </c:numCache>
            </c:numRef>
          </c:yVal>
          <c:smooth val="0"/>
          <c:extLst xmlns:c16r2="http://schemas.microsoft.com/office/drawing/2015/06/chart">
            <c:ext xmlns:c16="http://schemas.microsoft.com/office/drawing/2014/chart" uri="{C3380CC4-5D6E-409C-BE32-E72D297353CC}">
              <c16:uniqueId val="{00000009-293E-4682-950D-FA2C6FFACB6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{2826EA05-F4F7-4738-8354-5FB773AEA3C5}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93E-4682-950D-FA2C6FFACB6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{40DF45D1-19C8-4777-A227-AA7DA4163001}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93E-4682-950D-FA2C6FFACB67}"/>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{09035EB1-861A-4520-95D8-8AEF9E2EB8A9}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93E-4682-950D-FA2C6FFACB67}"/>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{30E3ADE8-9FCB-4C7C-A1BC-10B2A9CA0AA4}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93E-4682-950D-FA2C6FFACB67}"/>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{33422BFE-9387-49C7-A964-D77F1F8CD98E}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93E-4682-950D-FA2C6FFACB67}"/>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{5B2F6FAE-F439-466F-BC34-3B2A69DD3DE9}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93E-4682-950D-FA2C6FFACB67}"/>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{5EA512C1-381D-4706-A457-8DDE0D8A3DDE}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93E-4682-950D-FA2C6FFACB67}"/>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{9E116F05-73D3-414D-9F73-AC8E5FFD43F1}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93E-4682-950D-FA2C6FFACB67}"/>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{3AB40B25-0DC9-4EBC-8608-3E397C5DB691}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93E-4682-950D-FA2C6FFACB6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7.1</c:v>
                </c:pt>
                <c:pt idx="16">
                  <c:v>6.3</c:v>
                </c:pt>
                <c:pt idx="24">
                  <c:v>5.2</c:v>
                </c:pt>
                <c:pt idx="32">
                  <c:v>5</c:v>
                </c:pt>
              </c:numCache>
            </c:numRef>
          </c:xVal>
          <c:yVal>
            <c:numRef>
              <c:f>公会計指標分析・財政指標組合せ分析表!$BP$77:$DC$77</c:f>
              <c:numCache>
                <c:formatCode>#,##0.0;"▲ "#,##0.0</c:formatCode>
                <c:ptCount val="40"/>
                <c:pt idx="0">
                  <c:v>49.8</c:v>
                </c:pt>
                <c:pt idx="8">
                  <c:v>45.1</c:v>
                </c:pt>
                <c:pt idx="16">
                  <c:v>37.4</c:v>
                </c:pt>
                <c:pt idx="24">
                  <c:v>31</c:v>
                </c:pt>
                <c:pt idx="32">
                  <c:v>30</c:v>
                </c:pt>
              </c:numCache>
            </c:numRef>
          </c:yVal>
          <c:smooth val="0"/>
          <c:extLst xmlns:c16r2="http://schemas.microsoft.com/office/drawing/2015/06/chart">
            <c:ext xmlns:c16="http://schemas.microsoft.com/office/drawing/2014/chart" uri="{C3380CC4-5D6E-409C-BE32-E72D297353CC}">
              <c16:uniqueId val="{00000013-293E-4682-950D-FA2C6FFACB67}"/>
            </c:ext>
          </c:extLst>
        </c:ser>
        <c:dLbls>
          <c:showLegendKey val="0"/>
          <c:showVal val="1"/>
          <c:showCatName val="0"/>
          <c:showSerName val="0"/>
          <c:showPercent val="0"/>
          <c:showBubbleSize val="0"/>
        </c:dLbls>
        <c:axId val="129965440"/>
        <c:axId val="129975808"/>
      </c:scatterChart>
      <c:valAx>
        <c:axId val="129965440"/>
        <c:scaling>
          <c:orientation val="minMax"/>
          <c:max val="8"/>
          <c:min val="4.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9975808"/>
        <c:crosses val="autoZero"/>
        <c:crossBetween val="midCat"/>
      </c:valAx>
      <c:valAx>
        <c:axId val="129975808"/>
        <c:scaling>
          <c:orientation val="minMax"/>
          <c:max val="57"/>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996544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兵庫県加古川市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267,151
264,573
138.48
81,891,341
81,386,390
312,084
48,406,015
72,179,476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財政力指数は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民税のうち譲渡所得等の所得割の大幅な減や、地方消費税交付金等の各種交付金の減により基準財政収入額が減少したものの、病院の統合に伴う旧病院の財産処分を行ったことによる保健衛生費の減や、交付税算入のある公債費の減により、基準財政需要額が減少し、収入の減少を上回ったため、単年度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年平均では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109008</xdr:rowOff>
    </xdr:from>
    <xdr:to>
      <xdr:col>23</xdr:col>
      <xdr:colOff>133350</xdr:colOff>
      <xdr:row>44</xdr:row>
      <xdr:rowOff>4233</xdr:rowOff>
    </xdr:to>
    <xdr:cxnSp macro="">
      <xdr:nvCxnSpPr>
        <xdr:cNvPr id="64" name="直線コネクタ 63"/>
        <xdr:cNvCxnSpPr/>
      </xdr:nvCxnSpPr>
      <xdr:spPr>
        <a:xfrm flipV="1">
          <a:off x="4953000" y="6281208"/>
          <a:ext cx="0" cy="1266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147760</xdr:rowOff>
    </xdr:from>
    <xdr:ext cx="762000" cy="259045"/>
    <xdr:sp macro="" textlink="">
      <xdr:nvSpPr>
        <xdr:cNvPr id="65" name="財政力最小値テキスト"/>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4233</xdr:rowOff>
    </xdr:from>
    <xdr:to>
      <xdr:col>24</xdr:col>
      <xdr:colOff>12700</xdr:colOff>
      <xdr:row>44</xdr:row>
      <xdr:rowOff>4233</xdr:rowOff>
    </xdr:to>
    <xdr:cxnSp macro="">
      <xdr:nvCxnSpPr>
        <xdr:cNvPr id="66" name="直線コネクタ 65"/>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23935</xdr:rowOff>
    </xdr:from>
    <xdr:ext cx="762000" cy="259045"/>
    <xdr:sp macro="" textlink="">
      <xdr:nvSpPr>
        <xdr:cNvPr id="67" name="財政力最大値テキスト"/>
        <xdr:cNvSpPr txBox="1"/>
      </xdr:nvSpPr>
      <xdr:spPr>
        <a:xfrm>
          <a:off x="5041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109008</xdr:rowOff>
    </xdr:from>
    <xdr:to>
      <xdr:col>24</xdr:col>
      <xdr:colOff>12700</xdr:colOff>
      <xdr:row>36</xdr:row>
      <xdr:rowOff>109008</xdr:rowOff>
    </xdr:to>
    <xdr:cxnSp macro="">
      <xdr:nvCxnSpPr>
        <xdr:cNvPr id="68" name="直線コネクタ 67"/>
        <xdr:cNvCxnSpPr/>
      </xdr:nvCxnSpPr>
      <xdr:spPr>
        <a:xfrm>
          <a:off x="4864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97367</xdr:rowOff>
    </xdr:from>
    <xdr:to>
      <xdr:col>23</xdr:col>
      <xdr:colOff>133350</xdr:colOff>
      <xdr:row>39</xdr:row>
      <xdr:rowOff>137583</xdr:rowOff>
    </xdr:to>
    <xdr:cxnSp macro="">
      <xdr:nvCxnSpPr>
        <xdr:cNvPr id="69" name="直線コネクタ 68"/>
        <xdr:cNvCxnSpPr/>
      </xdr:nvCxnSpPr>
      <xdr:spPr>
        <a:xfrm flipV="1">
          <a:off x="4114800" y="67839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99077</xdr:rowOff>
    </xdr:from>
    <xdr:ext cx="762000" cy="259045"/>
    <xdr:sp macro="" textlink="">
      <xdr:nvSpPr>
        <xdr:cNvPr id="70" name="財政力平均値テキスト"/>
        <xdr:cNvSpPr txBox="1"/>
      </xdr:nvSpPr>
      <xdr:spPr>
        <a:xfrm>
          <a:off x="5041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71" name="フローチャート: 判断 70"/>
        <xdr:cNvSpPr/>
      </xdr:nvSpPr>
      <xdr:spPr>
        <a:xfrm>
          <a:off x="4902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39</xdr:row>
      <xdr:rowOff>157692</xdr:rowOff>
    </xdr:to>
    <xdr:cxnSp macro="">
      <xdr:nvCxnSpPr>
        <xdr:cNvPr id="72" name="直線コネクタ 71"/>
        <xdr:cNvCxnSpPr/>
      </xdr:nvCxnSpPr>
      <xdr:spPr>
        <a:xfrm flipV="1">
          <a:off x="3225800" y="68241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147108</xdr:rowOff>
    </xdr:from>
    <xdr:to>
      <xdr:col>19</xdr:col>
      <xdr:colOff>184150</xdr:colOff>
      <xdr:row>40</xdr:row>
      <xdr:rowOff>77258</xdr:rowOff>
    </xdr:to>
    <xdr:sp macro="" textlink="">
      <xdr:nvSpPr>
        <xdr:cNvPr id="73" name="フローチャート: 判断 72"/>
        <xdr:cNvSpPr/>
      </xdr:nvSpPr>
      <xdr:spPr>
        <a:xfrm>
          <a:off x="4064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62035</xdr:rowOff>
    </xdr:from>
    <xdr:ext cx="736600" cy="259045"/>
    <xdr:sp macro="" textlink="">
      <xdr:nvSpPr>
        <xdr:cNvPr id="74" name="テキスト ボックス 73"/>
        <xdr:cNvSpPr txBox="1"/>
      </xdr:nvSpPr>
      <xdr:spPr>
        <a:xfrm>
          <a:off x="3733800" y="692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157692</xdr:rowOff>
    </xdr:from>
    <xdr:to>
      <xdr:col>15</xdr:col>
      <xdr:colOff>82550</xdr:colOff>
      <xdr:row>40</xdr:row>
      <xdr:rowOff>6350</xdr:rowOff>
    </xdr:to>
    <xdr:cxnSp macro="">
      <xdr:nvCxnSpPr>
        <xdr:cNvPr id="75" name="直線コネクタ 74"/>
        <xdr:cNvCxnSpPr/>
      </xdr:nvCxnSpPr>
      <xdr:spPr>
        <a:xfrm flipV="1">
          <a:off x="2336800" y="68442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35983</xdr:rowOff>
    </xdr:from>
    <xdr:to>
      <xdr:col>15</xdr:col>
      <xdr:colOff>133350</xdr:colOff>
      <xdr:row>40</xdr:row>
      <xdr:rowOff>137583</xdr:rowOff>
    </xdr:to>
    <xdr:sp macro="" textlink="">
      <xdr:nvSpPr>
        <xdr:cNvPr id="76" name="フローチャート: 判断 75"/>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122360</xdr:rowOff>
    </xdr:from>
    <xdr:ext cx="762000" cy="259045"/>
    <xdr:sp macro="" textlink="">
      <xdr:nvSpPr>
        <xdr:cNvPr id="77" name="テキスト ボックス 76"/>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26458</xdr:rowOff>
    </xdr:to>
    <xdr:cxnSp macro="">
      <xdr:nvCxnSpPr>
        <xdr:cNvPr id="78" name="直線コネクタ 77"/>
        <xdr:cNvCxnSpPr/>
      </xdr:nvCxnSpPr>
      <xdr:spPr>
        <a:xfrm flipV="1">
          <a:off x="1447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35983</xdr:rowOff>
    </xdr:from>
    <xdr:to>
      <xdr:col>11</xdr:col>
      <xdr:colOff>82550</xdr:colOff>
      <xdr:row>40</xdr:row>
      <xdr:rowOff>137583</xdr:rowOff>
    </xdr:to>
    <xdr:sp macro="" textlink="">
      <xdr:nvSpPr>
        <xdr:cNvPr id="79" name="フローチャート: 判断 78"/>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122360</xdr:rowOff>
    </xdr:from>
    <xdr:ext cx="762000" cy="259045"/>
    <xdr:sp macro="" textlink="">
      <xdr:nvSpPr>
        <xdr:cNvPr id="80" name="テキスト ボックス 79"/>
        <xdr:cNvSpPr txBox="1"/>
      </xdr:nvSpPr>
      <xdr:spPr>
        <a:xfrm>
          <a:off x="1955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81" name="フローチャート: 判断 80"/>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142469</xdr:rowOff>
    </xdr:from>
    <xdr:ext cx="762000" cy="259045"/>
    <xdr:sp macro="" textlink="">
      <xdr:nvSpPr>
        <xdr:cNvPr id="82" name="テキスト ボックス 81"/>
        <xdr:cNvSpPr txBox="1"/>
      </xdr:nvSpPr>
      <xdr:spPr>
        <a:xfrm>
          <a:off x="1066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88" name="楕円 87"/>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63094</xdr:rowOff>
    </xdr:from>
    <xdr:ext cx="762000" cy="259045"/>
    <xdr:sp macro="" textlink="">
      <xdr:nvSpPr>
        <xdr:cNvPr id="89" name="財政力該当値テキスト"/>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90" name="楕円 89"/>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91" name="テキスト ボックス 90"/>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106892</xdr:rowOff>
    </xdr:from>
    <xdr:to>
      <xdr:col>15</xdr:col>
      <xdr:colOff>133350</xdr:colOff>
      <xdr:row>40</xdr:row>
      <xdr:rowOff>37042</xdr:rowOff>
    </xdr:to>
    <xdr:sp macro="" textlink="">
      <xdr:nvSpPr>
        <xdr:cNvPr id="92" name="楕円 91"/>
        <xdr:cNvSpPr/>
      </xdr:nvSpPr>
      <xdr:spPr>
        <a:xfrm>
          <a:off x="3175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47219</xdr:rowOff>
    </xdr:from>
    <xdr:ext cx="762000" cy="259045"/>
    <xdr:sp macro="" textlink="">
      <xdr:nvSpPr>
        <xdr:cNvPr id="93" name="テキスト ボックス 92"/>
        <xdr:cNvSpPr txBox="1"/>
      </xdr:nvSpPr>
      <xdr:spPr>
        <a:xfrm>
          <a:off x="2844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4" name="楕円 93"/>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5" name="テキスト ボックス 94"/>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96" name="楕円 95"/>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87435</xdr:rowOff>
    </xdr:from>
    <xdr:ext cx="762000" cy="259045"/>
    <xdr:sp macro="" textlink="">
      <xdr:nvSpPr>
        <xdr:cNvPr id="97" name="テキスト ボックス 96"/>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経常収支比率は、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要因としては、経常一般財源で地方税や地方交付税が減額となり、経常的経費で扶助費が増加したことがあげられる。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今後は行財政改革の推進により、経常的経費の見直しに努める。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31387</xdr:rowOff>
    </xdr:from>
    <xdr:to>
      <xdr:col>23</xdr:col>
      <xdr:colOff>133350</xdr:colOff>
      <xdr:row>66</xdr:row>
      <xdr:rowOff>168728</xdr:rowOff>
    </xdr:to>
    <xdr:cxnSp macro="">
      <xdr:nvCxnSpPr>
        <xdr:cNvPr id="129" name="直線コネクタ 128"/>
        <xdr:cNvCxnSpPr/>
      </xdr:nvCxnSpPr>
      <xdr:spPr>
        <a:xfrm flipV="1">
          <a:off x="4953000" y="10146937"/>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30" name="財政構造の弾力性最小値テキスト"/>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1" name="直線コネクタ 130"/>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117764</xdr:rowOff>
    </xdr:from>
    <xdr:ext cx="762000" cy="259045"/>
    <xdr:sp macro="" textlink="">
      <xdr:nvSpPr>
        <xdr:cNvPr id="132" name="財政構造の弾力性最大値テキスト"/>
        <xdr:cNvSpPr txBox="1"/>
      </xdr:nvSpPr>
      <xdr:spPr>
        <a:xfrm>
          <a:off x="5041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31387</xdr:rowOff>
    </xdr:from>
    <xdr:to>
      <xdr:col>24</xdr:col>
      <xdr:colOff>12700</xdr:colOff>
      <xdr:row>59</xdr:row>
      <xdr:rowOff>31387</xdr:rowOff>
    </xdr:to>
    <xdr:cxnSp macro="">
      <xdr:nvCxnSpPr>
        <xdr:cNvPr id="133" name="直線コネクタ 132"/>
        <xdr:cNvCxnSpPr/>
      </xdr:nvCxnSpPr>
      <xdr:spPr>
        <a:xfrm>
          <a:off x="4864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130628</xdr:rowOff>
    </xdr:from>
    <xdr:to>
      <xdr:col>23</xdr:col>
      <xdr:colOff>133350</xdr:colOff>
      <xdr:row>63</xdr:row>
      <xdr:rowOff>83276</xdr:rowOff>
    </xdr:to>
    <xdr:cxnSp macro="">
      <xdr:nvCxnSpPr>
        <xdr:cNvPr id="134" name="直線コネクタ 133"/>
        <xdr:cNvCxnSpPr/>
      </xdr:nvCxnSpPr>
      <xdr:spPr>
        <a:xfrm>
          <a:off x="4114800" y="10760528"/>
          <a:ext cx="8382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117039</xdr:rowOff>
    </xdr:from>
    <xdr:ext cx="762000" cy="259045"/>
    <xdr:sp macro="" textlink="">
      <xdr:nvSpPr>
        <xdr:cNvPr id="135" name="財政構造の弾力性平均値テキスト"/>
        <xdr:cNvSpPr txBox="1"/>
      </xdr:nvSpPr>
      <xdr:spPr>
        <a:xfrm>
          <a:off x="5041900" y="10575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100512</xdr:rowOff>
    </xdr:from>
    <xdr:to>
      <xdr:col>23</xdr:col>
      <xdr:colOff>184150</xdr:colOff>
      <xdr:row>63</xdr:row>
      <xdr:rowOff>30662</xdr:rowOff>
    </xdr:to>
    <xdr:sp macro="" textlink="">
      <xdr:nvSpPr>
        <xdr:cNvPr id="136" name="フローチャート: 判断 135"/>
        <xdr:cNvSpPr/>
      </xdr:nvSpPr>
      <xdr:spPr>
        <a:xfrm>
          <a:off x="49022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54791</xdr:rowOff>
    </xdr:from>
    <xdr:to>
      <xdr:col>19</xdr:col>
      <xdr:colOff>133350</xdr:colOff>
      <xdr:row>62</xdr:row>
      <xdr:rowOff>130628</xdr:rowOff>
    </xdr:to>
    <xdr:cxnSp macro="">
      <xdr:nvCxnSpPr>
        <xdr:cNvPr id="137" name="直線コネクタ 136"/>
        <xdr:cNvCxnSpPr/>
      </xdr:nvCxnSpPr>
      <xdr:spPr>
        <a:xfrm>
          <a:off x="3225800" y="10684691"/>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128088</xdr:rowOff>
    </xdr:from>
    <xdr:to>
      <xdr:col>19</xdr:col>
      <xdr:colOff>184150</xdr:colOff>
      <xdr:row>63</xdr:row>
      <xdr:rowOff>58238</xdr:rowOff>
    </xdr:to>
    <xdr:sp macro="" textlink="">
      <xdr:nvSpPr>
        <xdr:cNvPr id="138" name="フローチャート: 判断 137"/>
        <xdr:cNvSpPr/>
      </xdr:nvSpPr>
      <xdr:spPr>
        <a:xfrm>
          <a:off x="4064000" y="107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43015</xdr:rowOff>
    </xdr:from>
    <xdr:ext cx="736600" cy="259045"/>
    <xdr:sp macro="" textlink="">
      <xdr:nvSpPr>
        <xdr:cNvPr id="139" name="テキスト ボックス 138"/>
        <xdr:cNvSpPr txBox="1"/>
      </xdr:nvSpPr>
      <xdr:spPr>
        <a:xfrm>
          <a:off x="3733800" y="1084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54791</xdr:rowOff>
    </xdr:from>
    <xdr:to>
      <xdr:col>15</xdr:col>
      <xdr:colOff>82550</xdr:colOff>
      <xdr:row>62</xdr:row>
      <xdr:rowOff>68580</xdr:rowOff>
    </xdr:to>
    <xdr:cxnSp macro="">
      <xdr:nvCxnSpPr>
        <xdr:cNvPr id="140" name="直線コネクタ 139"/>
        <xdr:cNvCxnSpPr/>
      </xdr:nvCxnSpPr>
      <xdr:spPr>
        <a:xfrm flipV="1">
          <a:off x="2336800" y="1068469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120287</xdr:rowOff>
    </xdr:from>
    <xdr:to>
      <xdr:col>15</xdr:col>
      <xdr:colOff>133350</xdr:colOff>
      <xdr:row>62</xdr:row>
      <xdr:rowOff>50437</xdr:rowOff>
    </xdr:to>
    <xdr:sp macro="" textlink="">
      <xdr:nvSpPr>
        <xdr:cNvPr id="141" name="フローチャート: 判断 140"/>
        <xdr:cNvSpPr/>
      </xdr:nvSpPr>
      <xdr:spPr>
        <a:xfrm>
          <a:off x="3175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60614</xdr:rowOff>
    </xdr:from>
    <xdr:ext cx="762000" cy="259045"/>
    <xdr:sp macro="" textlink="">
      <xdr:nvSpPr>
        <xdr:cNvPr id="142" name="テキスト ボックス 141"/>
        <xdr:cNvSpPr txBox="1"/>
      </xdr:nvSpPr>
      <xdr:spPr>
        <a:xfrm>
          <a:off x="2844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40096</xdr:rowOff>
    </xdr:from>
    <xdr:to>
      <xdr:col>11</xdr:col>
      <xdr:colOff>31750</xdr:colOff>
      <xdr:row>62</xdr:row>
      <xdr:rowOff>68580</xdr:rowOff>
    </xdr:to>
    <xdr:cxnSp macro="">
      <xdr:nvCxnSpPr>
        <xdr:cNvPr id="143" name="直線コネクタ 142"/>
        <xdr:cNvCxnSpPr/>
      </xdr:nvCxnSpPr>
      <xdr:spPr>
        <a:xfrm>
          <a:off x="1447800" y="10498546"/>
          <a:ext cx="8890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31569</xdr:rowOff>
    </xdr:from>
    <xdr:to>
      <xdr:col>11</xdr:col>
      <xdr:colOff>82550</xdr:colOff>
      <xdr:row>62</xdr:row>
      <xdr:rowOff>133169</xdr:rowOff>
    </xdr:to>
    <xdr:sp macro="" textlink="">
      <xdr:nvSpPr>
        <xdr:cNvPr id="144" name="フローチャート: 判断 143"/>
        <xdr:cNvSpPr/>
      </xdr:nvSpPr>
      <xdr:spPr>
        <a:xfrm>
          <a:off x="22860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117946</xdr:rowOff>
    </xdr:from>
    <xdr:ext cx="762000" cy="259045"/>
    <xdr:sp macro="" textlink="">
      <xdr:nvSpPr>
        <xdr:cNvPr id="145" name="テキスト ボックス 144"/>
        <xdr:cNvSpPr txBox="1"/>
      </xdr:nvSpPr>
      <xdr:spPr>
        <a:xfrm>
          <a:off x="1955800" y="1074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46" name="フローチャート: 判断 145"/>
        <xdr:cNvSpPr/>
      </xdr:nvSpPr>
      <xdr:spPr>
        <a:xfrm>
          <a:off x="1397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55897</xdr:rowOff>
    </xdr:from>
    <xdr:ext cx="762000" cy="259045"/>
    <xdr:sp macro="" textlink="">
      <xdr:nvSpPr>
        <xdr:cNvPr id="147" name="テキスト ボックス 146"/>
        <xdr:cNvSpPr txBox="1"/>
      </xdr:nvSpPr>
      <xdr:spPr>
        <a:xfrm>
          <a:off x="1066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32476</xdr:rowOff>
    </xdr:from>
    <xdr:to>
      <xdr:col>23</xdr:col>
      <xdr:colOff>184150</xdr:colOff>
      <xdr:row>63</xdr:row>
      <xdr:rowOff>134076</xdr:rowOff>
    </xdr:to>
    <xdr:sp macro="" textlink="">
      <xdr:nvSpPr>
        <xdr:cNvPr id="153" name="楕円 152"/>
        <xdr:cNvSpPr/>
      </xdr:nvSpPr>
      <xdr:spPr>
        <a:xfrm>
          <a:off x="49022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4553</xdr:rowOff>
    </xdr:from>
    <xdr:ext cx="762000" cy="259045"/>
    <xdr:sp macro="" textlink="">
      <xdr:nvSpPr>
        <xdr:cNvPr id="154" name="財政構造の弾力性該当値テキスト"/>
        <xdr:cNvSpPr txBox="1"/>
      </xdr:nvSpPr>
      <xdr:spPr>
        <a:xfrm>
          <a:off x="5041900" y="1080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79828</xdr:rowOff>
    </xdr:from>
    <xdr:to>
      <xdr:col>19</xdr:col>
      <xdr:colOff>184150</xdr:colOff>
      <xdr:row>63</xdr:row>
      <xdr:rowOff>9978</xdr:rowOff>
    </xdr:to>
    <xdr:sp macro="" textlink="">
      <xdr:nvSpPr>
        <xdr:cNvPr id="155" name="楕円 154"/>
        <xdr:cNvSpPr/>
      </xdr:nvSpPr>
      <xdr:spPr>
        <a:xfrm>
          <a:off x="4064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20155</xdr:rowOff>
    </xdr:from>
    <xdr:ext cx="736600" cy="259045"/>
    <xdr:sp macro="" textlink="">
      <xdr:nvSpPr>
        <xdr:cNvPr id="156" name="テキスト ボックス 155"/>
        <xdr:cNvSpPr txBox="1"/>
      </xdr:nvSpPr>
      <xdr:spPr>
        <a:xfrm>
          <a:off x="3733800" y="1047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3991</xdr:rowOff>
    </xdr:from>
    <xdr:to>
      <xdr:col>15</xdr:col>
      <xdr:colOff>133350</xdr:colOff>
      <xdr:row>62</xdr:row>
      <xdr:rowOff>105591</xdr:rowOff>
    </xdr:to>
    <xdr:sp macro="" textlink="">
      <xdr:nvSpPr>
        <xdr:cNvPr id="157" name="楕円 156"/>
        <xdr:cNvSpPr/>
      </xdr:nvSpPr>
      <xdr:spPr>
        <a:xfrm>
          <a:off x="3175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90368</xdr:rowOff>
    </xdr:from>
    <xdr:ext cx="762000" cy="259045"/>
    <xdr:sp macro="" textlink="">
      <xdr:nvSpPr>
        <xdr:cNvPr id="158" name="テキスト ボックス 157"/>
        <xdr:cNvSpPr txBox="1"/>
      </xdr:nvSpPr>
      <xdr:spPr>
        <a:xfrm>
          <a:off x="2844800" y="1072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17780</xdr:rowOff>
    </xdr:from>
    <xdr:to>
      <xdr:col>11</xdr:col>
      <xdr:colOff>82550</xdr:colOff>
      <xdr:row>62</xdr:row>
      <xdr:rowOff>119380</xdr:rowOff>
    </xdr:to>
    <xdr:sp macro="" textlink="">
      <xdr:nvSpPr>
        <xdr:cNvPr id="159" name="楕円 158"/>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129557</xdr:rowOff>
    </xdr:from>
    <xdr:ext cx="762000" cy="259045"/>
    <xdr:sp macro="" textlink="">
      <xdr:nvSpPr>
        <xdr:cNvPr id="160" name="テキスト ボックス 159"/>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160746</xdr:rowOff>
    </xdr:from>
    <xdr:to>
      <xdr:col>7</xdr:col>
      <xdr:colOff>31750</xdr:colOff>
      <xdr:row>61</xdr:row>
      <xdr:rowOff>90896</xdr:rowOff>
    </xdr:to>
    <xdr:sp macro="" textlink="">
      <xdr:nvSpPr>
        <xdr:cNvPr id="161" name="楕円 160"/>
        <xdr:cNvSpPr/>
      </xdr:nvSpPr>
      <xdr:spPr>
        <a:xfrm>
          <a:off x="1397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101073</xdr:rowOff>
    </xdr:from>
    <xdr:ext cx="762000" cy="259045"/>
    <xdr:sp macro="" textlink="">
      <xdr:nvSpPr>
        <xdr:cNvPr id="162" name="テキスト ボックス 161"/>
        <xdr:cNvSpPr txBox="1"/>
      </xdr:nvSpPr>
      <xdr:spPr>
        <a:xfrm>
          <a:off x="1066800" y="1021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人口１人当たり人件費・物件費等決算額は、類似団体平均を約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千円下回る数値となるものの、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増加傾向にある。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物件費等は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業務の民間委託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や物価上昇等により増加傾向にあるため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、人口１人当たり人件費・物件費等決算額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は増加していくことが見込まれる。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108469</xdr:rowOff>
    </xdr:from>
    <xdr:to>
      <xdr:col>23</xdr:col>
      <xdr:colOff>133350</xdr:colOff>
      <xdr:row>89</xdr:row>
      <xdr:rowOff>68799</xdr:rowOff>
    </xdr:to>
    <xdr:cxnSp macro="">
      <xdr:nvCxnSpPr>
        <xdr:cNvPr id="194" name="直線コネクタ 193"/>
        <xdr:cNvCxnSpPr/>
      </xdr:nvCxnSpPr>
      <xdr:spPr>
        <a:xfrm flipV="1">
          <a:off x="4953000" y="13653019"/>
          <a:ext cx="0" cy="1674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40876</xdr:rowOff>
    </xdr:from>
    <xdr:ext cx="762000" cy="259045"/>
    <xdr:sp macro="" textlink="">
      <xdr:nvSpPr>
        <xdr:cNvPr id="195" name="人件費・物件費等の状況最小値テキスト"/>
        <xdr:cNvSpPr txBox="1"/>
      </xdr:nvSpPr>
      <xdr:spPr>
        <a:xfrm>
          <a:off x="5041900" y="1529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68799</xdr:rowOff>
    </xdr:from>
    <xdr:to>
      <xdr:col>24</xdr:col>
      <xdr:colOff>12700</xdr:colOff>
      <xdr:row>89</xdr:row>
      <xdr:rowOff>68799</xdr:rowOff>
    </xdr:to>
    <xdr:cxnSp macro="">
      <xdr:nvCxnSpPr>
        <xdr:cNvPr id="196" name="直線コネクタ 195"/>
        <xdr:cNvCxnSpPr/>
      </xdr:nvCxnSpPr>
      <xdr:spPr>
        <a:xfrm>
          <a:off x="4864100" y="1532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23396</xdr:rowOff>
    </xdr:from>
    <xdr:ext cx="762000" cy="259045"/>
    <xdr:sp macro="" textlink="">
      <xdr:nvSpPr>
        <xdr:cNvPr id="197" name="人件費・物件費等の状況最大値テキスト"/>
        <xdr:cNvSpPr txBox="1"/>
      </xdr:nvSpPr>
      <xdr:spPr>
        <a:xfrm>
          <a:off x="5041900" y="1339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108469</xdr:rowOff>
    </xdr:from>
    <xdr:to>
      <xdr:col>24</xdr:col>
      <xdr:colOff>12700</xdr:colOff>
      <xdr:row>79</xdr:row>
      <xdr:rowOff>108469</xdr:rowOff>
    </xdr:to>
    <xdr:cxnSp macro="">
      <xdr:nvCxnSpPr>
        <xdr:cNvPr id="198" name="直線コネクタ 197"/>
        <xdr:cNvCxnSpPr/>
      </xdr:nvCxnSpPr>
      <xdr:spPr>
        <a:xfrm>
          <a:off x="4864100" y="1365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76209</xdr:rowOff>
    </xdr:from>
    <xdr:to>
      <xdr:col>23</xdr:col>
      <xdr:colOff>133350</xdr:colOff>
      <xdr:row>81</xdr:row>
      <xdr:rowOff>130449</xdr:rowOff>
    </xdr:to>
    <xdr:cxnSp macro="">
      <xdr:nvCxnSpPr>
        <xdr:cNvPr id="199" name="直線コネクタ 198"/>
        <xdr:cNvCxnSpPr/>
      </xdr:nvCxnSpPr>
      <xdr:spPr>
        <a:xfrm>
          <a:off x="4114800" y="13963659"/>
          <a:ext cx="838200" cy="5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64009</xdr:rowOff>
    </xdr:from>
    <xdr:ext cx="762000" cy="259045"/>
    <xdr:sp macro="" textlink="">
      <xdr:nvSpPr>
        <xdr:cNvPr id="200" name="人件費・物件費等の状況平均値テキスト"/>
        <xdr:cNvSpPr txBox="1"/>
      </xdr:nvSpPr>
      <xdr:spPr>
        <a:xfrm>
          <a:off x="5041900" y="14122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91932</xdr:rowOff>
    </xdr:from>
    <xdr:to>
      <xdr:col>23</xdr:col>
      <xdr:colOff>184150</xdr:colOff>
      <xdr:row>83</xdr:row>
      <xdr:rowOff>22082</xdr:rowOff>
    </xdr:to>
    <xdr:sp macro="" textlink="">
      <xdr:nvSpPr>
        <xdr:cNvPr id="201" name="フローチャート: 判断 200"/>
        <xdr:cNvSpPr/>
      </xdr:nvSpPr>
      <xdr:spPr>
        <a:xfrm>
          <a:off x="49022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37550</xdr:rowOff>
    </xdr:from>
    <xdr:to>
      <xdr:col>19</xdr:col>
      <xdr:colOff>133350</xdr:colOff>
      <xdr:row>81</xdr:row>
      <xdr:rowOff>76209</xdr:rowOff>
    </xdr:to>
    <xdr:cxnSp macro="">
      <xdr:nvCxnSpPr>
        <xdr:cNvPr id="202" name="直線コネクタ 201"/>
        <xdr:cNvCxnSpPr/>
      </xdr:nvCxnSpPr>
      <xdr:spPr>
        <a:xfrm>
          <a:off x="3225800" y="13925000"/>
          <a:ext cx="889000" cy="3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58564</xdr:rowOff>
    </xdr:from>
    <xdr:to>
      <xdr:col>19</xdr:col>
      <xdr:colOff>184150</xdr:colOff>
      <xdr:row>82</xdr:row>
      <xdr:rowOff>160164</xdr:rowOff>
    </xdr:to>
    <xdr:sp macro="" textlink="">
      <xdr:nvSpPr>
        <xdr:cNvPr id="203" name="フローチャート: 判断 202"/>
        <xdr:cNvSpPr/>
      </xdr:nvSpPr>
      <xdr:spPr>
        <a:xfrm>
          <a:off x="4064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144941</xdr:rowOff>
    </xdr:from>
    <xdr:ext cx="736600" cy="259045"/>
    <xdr:sp macro="" textlink="">
      <xdr:nvSpPr>
        <xdr:cNvPr id="204" name="テキスト ボックス 203"/>
        <xdr:cNvSpPr txBox="1"/>
      </xdr:nvSpPr>
      <xdr:spPr>
        <a:xfrm>
          <a:off x="3733800" y="1420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14695</xdr:rowOff>
    </xdr:from>
    <xdr:to>
      <xdr:col>15</xdr:col>
      <xdr:colOff>82550</xdr:colOff>
      <xdr:row>81</xdr:row>
      <xdr:rowOff>37550</xdr:rowOff>
    </xdr:to>
    <xdr:cxnSp macro="">
      <xdr:nvCxnSpPr>
        <xdr:cNvPr id="205" name="直線コネクタ 204"/>
        <xdr:cNvCxnSpPr/>
      </xdr:nvCxnSpPr>
      <xdr:spPr>
        <a:xfrm>
          <a:off x="2336800" y="13902145"/>
          <a:ext cx="889000" cy="2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63528</xdr:rowOff>
    </xdr:from>
    <xdr:to>
      <xdr:col>15</xdr:col>
      <xdr:colOff>133350</xdr:colOff>
      <xdr:row>82</xdr:row>
      <xdr:rowOff>165128</xdr:rowOff>
    </xdr:to>
    <xdr:sp macro="" textlink="">
      <xdr:nvSpPr>
        <xdr:cNvPr id="206" name="フローチャート: 判断 205"/>
        <xdr:cNvSpPr/>
      </xdr:nvSpPr>
      <xdr:spPr>
        <a:xfrm>
          <a:off x="3175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149905</xdr:rowOff>
    </xdr:from>
    <xdr:ext cx="762000" cy="259045"/>
    <xdr:sp macro="" textlink="">
      <xdr:nvSpPr>
        <xdr:cNvPr id="207" name="テキスト ボックス 206"/>
        <xdr:cNvSpPr txBox="1"/>
      </xdr:nvSpPr>
      <xdr:spPr>
        <a:xfrm>
          <a:off x="2844800" y="142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146779</xdr:rowOff>
    </xdr:from>
    <xdr:to>
      <xdr:col>11</xdr:col>
      <xdr:colOff>31750</xdr:colOff>
      <xdr:row>81</xdr:row>
      <xdr:rowOff>14695</xdr:rowOff>
    </xdr:to>
    <xdr:cxnSp macro="">
      <xdr:nvCxnSpPr>
        <xdr:cNvPr id="208" name="直線コネクタ 207"/>
        <xdr:cNvCxnSpPr/>
      </xdr:nvCxnSpPr>
      <xdr:spPr>
        <a:xfrm>
          <a:off x="1447800" y="13862779"/>
          <a:ext cx="889000" cy="3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28350</xdr:rowOff>
    </xdr:from>
    <xdr:to>
      <xdr:col>11</xdr:col>
      <xdr:colOff>82550</xdr:colOff>
      <xdr:row>82</xdr:row>
      <xdr:rowOff>129950</xdr:rowOff>
    </xdr:to>
    <xdr:sp macro="" textlink="">
      <xdr:nvSpPr>
        <xdr:cNvPr id="209" name="フローチャート: 判断 208"/>
        <xdr:cNvSpPr/>
      </xdr:nvSpPr>
      <xdr:spPr>
        <a:xfrm>
          <a:off x="2286000" y="1408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114727</xdr:rowOff>
    </xdr:from>
    <xdr:ext cx="762000" cy="259045"/>
    <xdr:sp macro="" textlink="">
      <xdr:nvSpPr>
        <xdr:cNvPr id="210" name="テキスト ボックス 209"/>
        <xdr:cNvSpPr txBox="1"/>
      </xdr:nvSpPr>
      <xdr:spPr>
        <a:xfrm>
          <a:off x="1955800" y="1417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109865</xdr:rowOff>
    </xdr:from>
    <xdr:to>
      <xdr:col>7</xdr:col>
      <xdr:colOff>31750</xdr:colOff>
      <xdr:row>82</xdr:row>
      <xdr:rowOff>40015</xdr:rowOff>
    </xdr:to>
    <xdr:sp macro="" textlink="">
      <xdr:nvSpPr>
        <xdr:cNvPr id="211" name="フローチャート: 判断 210"/>
        <xdr:cNvSpPr/>
      </xdr:nvSpPr>
      <xdr:spPr>
        <a:xfrm>
          <a:off x="1397000" y="1399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24792</xdr:rowOff>
    </xdr:from>
    <xdr:ext cx="762000" cy="259045"/>
    <xdr:sp macro="" textlink="">
      <xdr:nvSpPr>
        <xdr:cNvPr id="212" name="テキスト ボックス 211"/>
        <xdr:cNvSpPr txBox="1"/>
      </xdr:nvSpPr>
      <xdr:spPr>
        <a:xfrm>
          <a:off x="1066800" y="1408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79649</xdr:rowOff>
    </xdr:from>
    <xdr:to>
      <xdr:col>23</xdr:col>
      <xdr:colOff>184150</xdr:colOff>
      <xdr:row>82</xdr:row>
      <xdr:rowOff>9799</xdr:rowOff>
    </xdr:to>
    <xdr:sp macro="" textlink="">
      <xdr:nvSpPr>
        <xdr:cNvPr id="218" name="楕円 217"/>
        <xdr:cNvSpPr/>
      </xdr:nvSpPr>
      <xdr:spPr>
        <a:xfrm>
          <a:off x="4902200" y="1396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96176</xdr:rowOff>
    </xdr:from>
    <xdr:ext cx="762000" cy="259045"/>
    <xdr:sp macro="" textlink="">
      <xdr:nvSpPr>
        <xdr:cNvPr id="219" name="人件費・物件費等の状況該当値テキスト"/>
        <xdr:cNvSpPr txBox="1"/>
      </xdr:nvSpPr>
      <xdr:spPr>
        <a:xfrm>
          <a:off x="5041900" y="13812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25409</xdr:rowOff>
    </xdr:from>
    <xdr:to>
      <xdr:col>19</xdr:col>
      <xdr:colOff>184150</xdr:colOff>
      <xdr:row>81</xdr:row>
      <xdr:rowOff>127009</xdr:rowOff>
    </xdr:to>
    <xdr:sp macro="" textlink="">
      <xdr:nvSpPr>
        <xdr:cNvPr id="220" name="楕円 219"/>
        <xdr:cNvSpPr/>
      </xdr:nvSpPr>
      <xdr:spPr>
        <a:xfrm>
          <a:off x="4064000" y="1391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137186</xdr:rowOff>
    </xdr:from>
    <xdr:ext cx="736600" cy="259045"/>
    <xdr:sp macro="" textlink="">
      <xdr:nvSpPr>
        <xdr:cNvPr id="221" name="テキスト ボックス 220"/>
        <xdr:cNvSpPr txBox="1"/>
      </xdr:nvSpPr>
      <xdr:spPr>
        <a:xfrm>
          <a:off x="3733800" y="13681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158200</xdr:rowOff>
    </xdr:from>
    <xdr:to>
      <xdr:col>15</xdr:col>
      <xdr:colOff>133350</xdr:colOff>
      <xdr:row>81</xdr:row>
      <xdr:rowOff>88350</xdr:rowOff>
    </xdr:to>
    <xdr:sp macro="" textlink="">
      <xdr:nvSpPr>
        <xdr:cNvPr id="222" name="楕円 221"/>
        <xdr:cNvSpPr/>
      </xdr:nvSpPr>
      <xdr:spPr>
        <a:xfrm>
          <a:off x="3175000" y="138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98527</xdr:rowOff>
    </xdr:from>
    <xdr:ext cx="762000" cy="259045"/>
    <xdr:sp macro="" textlink="">
      <xdr:nvSpPr>
        <xdr:cNvPr id="223" name="テキスト ボックス 222"/>
        <xdr:cNvSpPr txBox="1"/>
      </xdr:nvSpPr>
      <xdr:spPr>
        <a:xfrm>
          <a:off x="2844800" y="136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135345</xdr:rowOff>
    </xdr:from>
    <xdr:to>
      <xdr:col>11</xdr:col>
      <xdr:colOff>82550</xdr:colOff>
      <xdr:row>81</xdr:row>
      <xdr:rowOff>65495</xdr:rowOff>
    </xdr:to>
    <xdr:sp macro="" textlink="">
      <xdr:nvSpPr>
        <xdr:cNvPr id="224" name="楕円 223"/>
        <xdr:cNvSpPr/>
      </xdr:nvSpPr>
      <xdr:spPr>
        <a:xfrm>
          <a:off x="2286000" y="1385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75672</xdr:rowOff>
    </xdr:from>
    <xdr:ext cx="762000" cy="259045"/>
    <xdr:sp macro="" textlink="">
      <xdr:nvSpPr>
        <xdr:cNvPr id="225" name="テキスト ボックス 224"/>
        <xdr:cNvSpPr txBox="1"/>
      </xdr:nvSpPr>
      <xdr:spPr>
        <a:xfrm>
          <a:off x="1955800" y="13620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95979</xdr:rowOff>
    </xdr:from>
    <xdr:to>
      <xdr:col>7</xdr:col>
      <xdr:colOff>31750</xdr:colOff>
      <xdr:row>81</xdr:row>
      <xdr:rowOff>26129</xdr:rowOff>
    </xdr:to>
    <xdr:sp macro="" textlink="">
      <xdr:nvSpPr>
        <xdr:cNvPr id="226" name="楕円 225"/>
        <xdr:cNvSpPr/>
      </xdr:nvSpPr>
      <xdr:spPr>
        <a:xfrm>
          <a:off x="1397000" y="1381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36306</xdr:rowOff>
    </xdr:from>
    <xdr:ext cx="762000" cy="259045"/>
    <xdr:sp macro="" textlink="">
      <xdr:nvSpPr>
        <xdr:cNvPr id="227" name="テキスト ボックス 226"/>
        <xdr:cNvSpPr txBox="1"/>
      </xdr:nvSpPr>
      <xdr:spPr>
        <a:xfrm>
          <a:off x="1066800" y="1358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職員構成の変動等による増減要因はあるものの、今年度の指数については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前年度指数を公表することと指定されているため、数値上の比較はできない。しかし、近年、新規採用者を増やしていることもあり、職員の平均年齢、給与は年々下がっている。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については、給与構造見直しに伴う現給保障を廃止したことや給与制度の総合的見直しにあわせ、給料表の構造見直しを行ったことにより、改善が図られると見込んでいる。今後も引き続き、国、類似団体等の給与制度の動向を注視し、給与制度の適正化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160866</xdr:rowOff>
    </xdr:to>
    <xdr:cxnSp macro="">
      <xdr:nvCxnSpPr>
        <xdr:cNvPr id="256" name="直線コネクタ 255"/>
        <xdr:cNvCxnSpPr/>
      </xdr:nvCxnSpPr>
      <xdr:spPr>
        <a:xfrm flipV="1">
          <a:off x="17018000" y="13921316"/>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57" name="給与水準   （国との比較）最小値テキスト"/>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8" name="直線コネクタ 257"/>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9"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60" name="直線コネクタ 259"/>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121709</xdr:rowOff>
    </xdr:from>
    <xdr:to>
      <xdr:col>81</xdr:col>
      <xdr:colOff>44450</xdr:colOff>
      <xdr:row>86</xdr:row>
      <xdr:rowOff>121709</xdr:rowOff>
    </xdr:to>
    <xdr:cxnSp macro="">
      <xdr:nvCxnSpPr>
        <xdr:cNvPr id="261" name="直線コネクタ 260"/>
        <xdr:cNvCxnSpPr/>
      </xdr:nvCxnSpPr>
      <xdr:spPr>
        <a:xfrm>
          <a:off x="16179800" y="148664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17586</xdr:rowOff>
    </xdr:from>
    <xdr:ext cx="762000" cy="259045"/>
    <xdr:sp macro="" textlink="">
      <xdr:nvSpPr>
        <xdr:cNvPr id="262" name="給与水準   （国との比較）平均値テキスト"/>
        <xdr:cNvSpPr txBox="1"/>
      </xdr:nvSpPr>
      <xdr:spPr>
        <a:xfrm>
          <a:off x="17106900" y="14419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63" name="フローチャート: 判断 262"/>
        <xdr:cNvSpPr/>
      </xdr:nvSpPr>
      <xdr:spPr>
        <a:xfrm>
          <a:off x="169672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121709</xdr:rowOff>
    </xdr:to>
    <xdr:cxnSp macro="">
      <xdr:nvCxnSpPr>
        <xdr:cNvPr id="264" name="直線コネクタ 263"/>
        <xdr:cNvCxnSpPr/>
      </xdr:nvCxnSpPr>
      <xdr:spPr>
        <a:xfrm>
          <a:off x="15290800" y="1484630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5" name="フローチャート: 判断 264"/>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112836</xdr:rowOff>
    </xdr:from>
    <xdr:ext cx="736600" cy="259045"/>
    <xdr:sp macro="" textlink="">
      <xdr:nvSpPr>
        <xdr:cNvPr id="266" name="テキスト ボックス 265"/>
        <xdr:cNvSpPr txBox="1"/>
      </xdr:nvSpPr>
      <xdr:spPr>
        <a:xfrm>
          <a:off x="15798800" y="14343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121709</xdr:rowOff>
    </xdr:to>
    <xdr:cxnSp macro="">
      <xdr:nvCxnSpPr>
        <xdr:cNvPr id="267" name="直線コネクタ 266"/>
        <xdr:cNvCxnSpPr/>
      </xdr:nvCxnSpPr>
      <xdr:spPr>
        <a:xfrm flipV="1">
          <a:off x="14401800" y="1484630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9" name="テキスト ボックス 268"/>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121709</xdr:rowOff>
    </xdr:to>
    <xdr:cxnSp macro="">
      <xdr:nvCxnSpPr>
        <xdr:cNvPr id="270" name="直線コネクタ 269"/>
        <xdr:cNvCxnSpPr/>
      </xdr:nvCxnSpPr>
      <xdr:spPr>
        <a:xfrm>
          <a:off x="13512800" y="1480608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1" name="フローチャート: 判断 270"/>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72" name="テキスト ボックス 271"/>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73" name="フローチャート: 判断 272"/>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72618</xdr:rowOff>
    </xdr:from>
    <xdr:ext cx="762000" cy="259045"/>
    <xdr:sp macro="" textlink="">
      <xdr:nvSpPr>
        <xdr:cNvPr id="274" name="テキスト ボックス 273"/>
        <xdr:cNvSpPr txBox="1"/>
      </xdr:nvSpPr>
      <xdr:spPr>
        <a:xfrm>
          <a:off x="13131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70909</xdr:rowOff>
    </xdr:from>
    <xdr:to>
      <xdr:col>81</xdr:col>
      <xdr:colOff>95250</xdr:colOff>
      <xdr:row>87</xdr:row>
      <xdr:rowOff>1059</xdr:rowOff>
    </xdr:to>
    <xdr:sp macro="" textlink="">
      <xdr:nvSpPr>
        <xdr:cNvPr id="280" name="楕円 279"/>
        <xdr:cNvSpPr/>
      </xdr:nvSpPr>
      <xdr:spPr>
        <a:xfrm>
          <a:off x="169672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42986</xdr:rowOff>
    </xdr:from>
    <xdr:ext cx="762000" cy="259045"/>
    <xdr:sp macro="" textlink="">
      <xdr:nvSpPr>
        <xdr:cNvPr id="281" name="給与水準   （国との比較）該当値テキスト"/>
        <xdr:cNvSpPr txBox="1"/>
      </xdr:nvSpPr>
      <xdr:spPr>
        <a:xfrm>
          <a:off x="17106900" y="1478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70909</xdr:rowOff>
    </xdr:from>
    <xdr:to>
      <xdr:col>77</xdr:col>
      <xdr:colOff>95250</xdr:colOff>
      <xdr:row>87</xdr:row>
      <xdr:rowOff>1059</xdr:rowOff>
    </xdr:to>
    <xdr:sp macro="" textlink="">
      <xdr:nvSpPr>
        <xdr:cNvPr id="282" name="楕円 281"/>
        <xdr:cNvSpPr/>
      </xdr:nvSpPr>
      <xdr:spPr>
        <a:xfrm>
          <a:off x="16129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157286</xdr:rowOff>
    </xdr:from>
    <xdr:ext cx="736600" cy="259045"/>
    <xdr:sp macro="" textlink="">
      <xdr:nvSpPr>
        <xdr:cNvPr id="283" name="テキスト ボックス 282"/>
        <xdr:cNvSpPr txBox="1"/>
      </xdr:nvSpPr>
      <xdr:spPr>
        <a:xfrm>
          <a:off x="15798800" y="14901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4" name="楕円 283"/>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5" name="テキスト ボックス 284"/>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70909</xdr:rowOff>
    </xdr:from>
    <xdr:to>
      <xdr:col>68</xdr:col>
      <xdr:colOff>203200</xdr:colOff>
      <xdr:row>87</xdr:row>
      <xdr:rowOff>1059</xdr:rowOff>
    </xdr:to>
    <xdr:sp macro="" textlink="">
      <xdr:nvSpPr>
        <xdr:cNvPr id="286" name="楕円 285"/>
        <xdr:cNvSpPr/>
      </xdr:nvSpPr>
      <xdr:spPr>
        <a:xfrm>
          <a:off x="14351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157286</xdr:rowOff>
    </xdr:from>
    <xdr:ext cx="762000" cy="259045"/>
    <xdr:sp macro="" textlink="">
      <xdr:nvSpPr>
        <xdr:cNvPr id="287" name="テキスト ボックス 286"/>
        <xdr:cNvSpPr txBox="1"/>
      </xdr:nvSpPr>
      <xdr:spPr>
        <a:xfrm>
          <a:off x="14020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88" name="楕円 287"/>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96961</xdr:rowOff>
    </xdr:from>
    <xdr:ext cx="762000" cy="259045"/>
    <xdr:sp macro="" textlink="">
      <xdr:nvSpPr>
        <xdr:cNvPr id="289" name="テキスト ボックス 288"/>
        <xdr:cNvSpPr txBox="1"/>
      </xdr:nvSpPr>
      <xdr:spPr>
        <a:xfrm>
          <a:off x="13131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加古川市行政改革実行プランに基づき、将来の行政需要や多様な任用形態を踏まえた採用計画を策定して職員数の適正化を図っているところであり、人口千人当たりの職員はほぼ横ばいで推移している。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今後も引き続き、職種ごとに業務量の過去の推移や将来の予測を勘案しながら採用計画の見直しを毎年度行い、また、類似団体の職員数等も注視して、定員の適正化を推進する。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68399</xdr:rowOff>
    </xdr:from>
    <xdr:to>
      <xdr:col>81</xdr:col>
      <xdr:colOff>44450</xdr:colOff>
      <xdr:row>67</xdr:row>
      <xdr:rowOff>52433</xdr:rowOff>
    </xdr:to>
    <xdr:cxnSp macro="">
      <xdr:nvCxnSpPr>
        <xdr:cNvPr id="321" name="直線コネクタ 320"/>
        <xdr:cNvCxnSpPr/>
      </xdr:nvCxnSpPr>
      <xdr:spPr>
        <a:xfrm flipV="1">
          <a:off x="17018000" y="10012499"/>
          <a:ext cx="0" cy="152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22"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23" name="直線コネクタ 322"/>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154776</xdr:rowOff>
    </xdr:from>
    <xdr:ext cx="762000" cy="259045"/>
    <xdr:sp macro="" textlink="">
      <xdr:nvSpPr>
        <xdr:cNvPr id="324" name="定員管理の状況最大値テキスト"/>
        <xdr:cNvSpPr txBox="1"/>
      </xdr:nvSpPr>
      <xdr:spPr>
        <a:xfrm>
          <a:off x="17106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68399</xdr:rowOff>
    </xdr:from>
    <xdr:to>
      <xdr:col>81</xdr:col>
      <xdr:colOff>133350</xdr:colOff>
      <xdr:row>58</xdr:row>
      <xdr:rowOff>68399</xdr:rowOff>
    </xdr:to>
    <xdr:cxnSp macro="">
      <xdr:nvCxnSpPr>
        <xdr:cNvPr id="325" name="直線コネクタ 324"/>
        <xdr:cNvCxnSpPr/>
      </xdr:nvCxnSpPr>
      <xdr:spPr>
        <a:xfrm>
          <a:off x="16929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102144</xdr:rowOff>
    </xdr:from>
    <xdr:to>
      <xdr:col>81</xdr:col>
      <xdr:colOff>44450</xdr:colOff>
      <xdr:row>61</xdr:row>
      <xdr:rowOff>112485</xdr:rowOff>
    </xdr:to>
    <xdr:cxnSp macro="">
      <xdr:nvCxnSpPr>
        <xdr:cNvPr id="326" name="直線コネクタ 325"/>
        <xdr:cNvCxnSpPr/>
      </xdr:nvCxnSpPr>
      <xdr:spPr>
        <a:xfrm>
          <a:off x="16179800" y="10560594"/>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144071</xdr:rowOff>
    </xdr:from>
    <xdr:ext cx="762000" cy="259045"/>
    <xdr:sp macro="" textlink="">
      <xdr:nvSpPr>
        <xdr:cNvPr id="327" name="定員管理の状況平均値テキスト"/>
        <xdr:cNvSpPr txBox="1"/>
      </xdr:nvSpPr>
      <xdr:spPr>
        <a:xfrm>
          <a:off x="17106900" y="10602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544</xdr:rowOff>
    </xdr:from>
    <xdr:to>
      <xdr:col>81</xdr:col>
      <xdr:colOff>95250</xdr:colOff>
      <xdr:row>62</xdr:row>
      <xdr:rowOff>102144</xdr:rowOff>
    </xdr:to>
    <xdr:sp macro="" textlink="">
      <xdr:nvSpPr>
        <xdr:cNvPr id="328" name="フローチャート: 判断 327"/>
        <xdr:cNvSpPr/>
      </xdr:nvSpPr>
      <xdr:spPr>
        <a:xfrm>
          <a:off x="169672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53884</xdr:rowOff>
    </xdr:from>
    <xdr:to>
      <xdr:col>77</xdr:col>
      <xdr:colOff>44450</xdr:colOff>
      <xdr:row>61</xdr:row>
      <xdr:rowOff>102144</xdr:rowOff>
    </xdr:to>
    <xdr:cxnSp macro="">
      <xdr:nvCxnSpPr>
        <xdr:cNvPr id="329" name="直線コネクタ 328"/>
        <xdr:cNvCxnSpPr/>
      </xdr:nvCxnSpPr>
      <xdr:spPr>
        <a:xfrm>
          <a:off x="15290800" y="1051233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544</xdr:rowOff>
    </xdr:from>
    <xdr:to>
      <xdr:col>77</xdr:col>
      <xdr:colOff>95250</xdr:colOff>
      <xdr:row>62</xdr:row>
      <xdr:rowOff>102144</xdr:rowOff>
    </xdr:to>
    <xdr:sp macro="" textlink="">
      <xdr:nvSpPr>
        <xdr:cNvPr id="330" name="フローチャート: 判断 329"/>
        <xdr:cNvSpPr/>
      </xdr:nvSpPr>
      <xdr:spPr>
        <a:xfrm>
          <a:off x="16129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86921</xdr:rowOff>
    </xdr:from>
    <xdr:ext cx="736600" cy="259045"/>
    <xdr:sp macro="" textlink="">
      <xdr:nvSpPr>
        <xdr:cNvPr id="331" name="テキスト ボックス 330"/>
        <xdr:cNvSpPr txBox="1"/>
      </xdr:nvSpPr>
      <xdr:spPr>
        <a:xfrm>
          <a:off x="15798800" y="1071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166733</xdr:rowOff>
    </xdr:from>
    <xdr:to>
      <xdr:col>72</xdr:col>
      <xdr:colOff>203200</xdr:colOff>
      <xdr:row>61</xdr:row>
      <xdr:rowOff>53884</xdr:rowOff>
    </xdr:to>
    <xdr:cxnSp macro="">
      <xdr:nvCxnSpPr>
        <xdr:cNvPr id="332" name="直線コネクタ 331"/>
        <xdr:cNvCxnSpPr/>
      </xdr:nvCxnSpPr>
      <xdr:spPr>
        <a:xfrm>
          <a:off x="14401800" y="10453733"/>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165100</xdr:rowOff>
    </xdr:from>
    <xdr:to>
      <xdr:col>73</xdr:col>
      <xdr:colOff>44450</xdr:colOff>
      <xdr:row>62</xdr:row>
      <xdr:rowOff>95250</xdr:rowOff>
    </xdr:to>
    <xdr:sp macro="" textlink="">
      <xdr:nvSpPr>
        <xdr:cNvPr id="333" name="フローチャート: 判断 332"/>
        <xdr:cNvSpPr/>
      </xdr:nvSpPr>
      <xdr:spPr>
        <a:xfrm>
          <a:off x="15240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80027</xdr:rowOff>
    </xdr:from>
    <xdr:ext cx="762000" cy="259045"/>
    <xdr:sp macro="" textlink="">
      <xdr:nvSpPr>
        <xdr:cNvPr id="334" name="テキスト ボックス 333"/>
        <xdr:cNvSpPr txBox="1"/>
      </xdr:nvSpPr>
      <xdr:spPr>
        <a:xfrm>
          <a:off x="14909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163285</xdr:rowOff>
    </xdr:from>
    <xdr:to>
      <xdr:col>68</xdr:col>
      <xdr:colOff>152400</xdr:colOff>
      <xdr:row>60</xdr:row>
      <xdr:rowOff>166733</xdr:rowOff>
    </xdr:to>
    <xdr:cxnSp macro="">
      <xdr:nvCxnSpPr>
        <xdr:cNvPr id="335" name="直線コネクタ 334"/>
        <xdr:cNvCxnSpPr/>
      </xdr:nvCxnSpPr>
      <xdr:spPr>
        <a:xfrm>
          <a:off x="13512800" y="10450285"/>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168547</xdr:rowOff>
    </xdr:from>
    <xdr:to>
      <xdr:col>68</xdr:col>
      <xdr:colOff>203200</xdr:colOff>
      <xdr:row>62</xdr:row>
      <xdr:rowOff>98697</xdr:rowOff>
    </xdr:to>
    <xdr:sp macro="" textlink="">
      <xdr:nvSpPr>
        <xdr:cNvPr id="336" name="フローチャート: 判断 335"/>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83474</xdr:rowOff>
    </xdr:from>
    <xdr:ext cx="762000" cy="259045"/>
    <xdr:sp macro="" textlink="">
      <xdr:nvSpPr>
        <xdr:cNvPr id="337" name="テキスト ボックス 336"/>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147865</xdr:rowOff>
    </xdr:from>
    <xdr:to>
      <xdr:col>64</xdr:col>
      <xdr:colOff>152400</xdr:colOff>
      <xdr:row>62</xdr:row>
      <xdr:rowOff>78015</xdr:rowOff>
    </xdr:to>
    <xdr:sp macro="" textlink="">
      <xdr:nvSpPr>
        <xdr:cNvPr id="338" name="フローチャート: 判断 337"/>
        <xdr:cNvSpPr/>
      </xdr:nvSpPr>
      <xdr:spPr>
        <a:xfrm>
          <a:off x="13462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62792</xdr:rowOff>
    </xdr:from>
    <xdr:ext cx="762000" cy="259045"/>
    <xdr:sp macro="" textlink="">
      <xdr:nvSpPr>
        <xdr:cNvPr id="339" name="テキスト ボックス 338"/>
        <xdr:cNvSpPr txBox="1"/>
      </xdr:nvSpPr>
      <xdr:spPr>
        <a:xfrm>
          <a:off x="13131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61685</xdr:rowOff>
    </xdr:from>
    <xdr:to>
      <xdr:col>81</xdr:col>
      <xdr:colOff>95250</xdr:colOff>
      <xdr:row>61</xdr:row>
      <xdr:rowOff>163285</xdr:rowOff>
    </xdr:to>
    <xdr:sp macro="" textlink="">
      <xdr:nvSpPr>
        <xdr:cNvPr id="345" name="楕円 344"/>
        <xdr:cNvSpPr/>
      </xdr:nvSpPr>
      <xdr:spPr>
        <a:xfrm>
          <a:off x="169672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78212</xdr:rowOff>
    </xdr:from>
    <xdr:ext cx="762000" cy="259045"/>
    <xdr:sp macro="" textlink="">
      <xdr:nvSpPr>
        <xdr:cNvPr id="346" name="定員管理の状況該当値テキスト"/>
        <xdr:cNvSpPr txBox="1"/>
      </xdr:nvSpPr>
      <xdr:spPr>
        <a:xfrm>
          <a:off x="17106900" y="103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51344</xdr:rowOff>
    </xdr:from>
    <xdr:to>
      <xdr:col>77</xdr:col>
      <xdr:colOff>95250</xdr:colOff>
      <xdr:row>61</xdr:row>
      <xdr:rowOff>152944</xdr:rowOff>
    </xdr:to>
    <xdr:sp macro="" textlink="">
      <xdr:nvSpPr>
        <xdr:cNvPr id="347" name="楕円 346"/>
        <xdr:cNvSpPr/>
      </xdr:nvSpPr>
      <xdr:spPr>
        <a:xfrm>
          <a:off x="16129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163121</xdr:rowOff>
    </xdr:from>
    <xdr:ext cx="736600" cy="259045"/>
    <xdr:sp macro="" textlink="">
      <xdr:nvSpPr>
        <xdr:cNvPr id="348" name="テキスト ボックス 347"/>
        <xdr:cNvSpPr txBox="1"/>
      </xdr:nvSpPr>
      <xdr:spPr>
        <a:xfrm>
          <a:off x="15798800" y="1027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3084</xdr:rowOff>
    </xdr:from>
    <xdr:to>
      <xdr:col>73</xdr:col>
      <xdr:colOff>44450</xdr:colOff>
      <xdr:row>61</xdr:row>
      <xdr:rowOff>104684</xdr:rowOff>
    </xdr:to>
    <xdr:sp macro="" textlink="">
      <xdr:nvSpPr>
        <xdr:cNvPr id="349" name="楕円 348"/>
        <xdr:cNvSpPr/>
      </xdr:nvSpPr>
      <xdr:spPr>
        <a:xfrm>
          <a:off x="15240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114861</xdr:rowOff>
    </xdr:from>
    <xdr:ext cx="762000" cy="259045"/>
    <xdr:sp macro="" textlink="">
      <xdr:nvSpPr>
        <xdr:cNvPr id="350" name="テキスト ボックス 349"/>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115933</xdr:rowOff>
    </xdr:from>
    <xdr:to>
      <xdr:col>68</xdr:col>
      <xdr:colOff>203200</xdr:colOff>
      <xdr:row>61</xdr:row>
      <xdr:rowOff>46083</xdr:rowOff>
    </xdr:to>
    <xdr:sp macro="" textlink="">
      <xdr:nvSpPr>
        <xdr:cNvPr id="351" name="楕円 350"/>
        <xdr:cNvSpPr/>
      </xdr:nvSpPr>
      <xdr:spPr>
        <a:xfrm>
          <a:off x="14351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56260</xdr:rowOff>
    </xdr:from>
    <xdr:ext cx="762000" cy="259045"/>
    <xdr:sp macro="" textlink="">
      <xdr:nvSpPr>
        <xdr:cNvPr id="352" name="テキスト ボックス 351"/>
        <xdr:cNvSpPr txBox="1"/>
      </xdr:nvSpPr>
      <xdr:spPr>
        <a:xfrm>
          <a:off x="14020800" y="1017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112485</xdr:rowOff>
    </xdr:from>
    <xdr:to>
      <xdr:col>64</xdr:col>
      <xdr:colOff>152400</xdr:colOff>
      <xdr:row>61</xdr:row>
      <xdr:rowOff>42635</xdr:rowOff>
    </xdr:to>
    <xdr:sp macro="" textlink="">
      <xdr:nvSpPr>
        <xdr:cNvPr id="353" name="楕円 352"/>
        <xdr:cNvSpPr/>
      </xdr:nvSpPr>
      <xdr:spPr>
        <a:xfrm>
          <a:off x="13462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52812</xdr:rowOff>
    </xdr:from>
    <xdr:ext cx="762000" cy="259045"/>
    <xdr:sp macro="" textlink="">
      <xdr:nvSpPr>
        <xdr:cNvPr id="354" name="テキスト ボックス 353"/>
        <xdr:cNvSpPr txBox="1"/>
      </xdr:nvSpPr>
      <xdr:spPr>
        <a:xfrm>
          <a:off x="13131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実質公債費比率は改善を続けており、平成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年度も前年度より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過去の投資的事業の抑制により逓減傾向にある実質公債費比率であるが、今後は広域ごみ処理施設建設事業等の大規模事業により、公債費の増加が見込まれるため、その他の投資的事業において、事業実施の可否・時期を慎重に見極め、公債費の平準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45</xdr:row>
      <xdr:rowOff>41910</xdr:rowOff>
    </xdr:to>
    <xdr:cxnSp macro="">
      <xdr:nvCxnSpPr>
        <xdr:cNvPr id="382" name="直線コネクタ 381"/>
        <xdr:cNvCxnSpPr/>
      </xdr:nvCxnSpPr>
      <xdr:spPr>
        <a:xfrm flipV="1">
          <a:off x="17018000" y="630131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3"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4" name="直線コネクタ 383"/>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85" name="公債費負担の状況最大値テキスト"/>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6" name="直線コネクタ 385"/>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22437</xdr:rowOff>
    </xdr:from>
    <xdr:to>
      <xdr:col>81</xdr:col>
      <xdr:colOff>44450</xdr:colOff>
      <xdr:row>40</xdr:row>
      <xdr:rowOff>70696</xdr:rowOff>
    </xdr:to>
    <xdr:cxnSp macro="">
      <xdr:nvCxnSpPr>
        <xdr:cNvPr id="387" name="直線コネクタ 386"/>
        <xdr:cNvCxnSpPr/>
      </xdr:nvCxnSpPr>
      <xdr:spPr>
        <a:xfrm flipV="1">
          <a:off x="16179800" y="6880437"/>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88"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9" name="フローチャート: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70696</xdr:rowOff>
    </xdr:from>
    <xdr:to>
      <xdr:col>77</xdr:col>
      <xdr:colOff>44450</xdr:colOff>
      <xdr:row>40</xdr:row>
      <xdr:rowOff>151130</xdr:rowOff>
    </xdr:to>
    <xdr:cxnSp macro="">
      <xdr:nvCxnSpPr>
        <xdr:cNvPr id="390" name="直線コネクタ 389"/>
        <xdr:cNvCxnSpPr/>
      </xdr:nvCxnSpPr>
      <xdr:spPr>
        <a:xfrm flipV="1">
          <a:off x="15290800" y="692869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91" name="フローチャート: 判断 390"/>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392" name="テキスト ボックス 391"/>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151130</xdr:rowOff>
    </xdr:from>
    <xdr:to>
      <xdr:col>72</xdr:col>
      <xdr:colOff>203200</xdr:colOff>
      <xdr:row>41</xdr:row>
      <xdr:rowOff>27940</xdr:rowOff>
    </xdr:to>
    <xdr:cxnSp macro="">
      <xdr:nvCxnSpPr>
        <xdr:cNvPr id="393" name="直線コネクタ 392"/>
        <xdr:cNvCxnSpPr/>
      </xdr:nvCxnSpPr>
      <xdr:spPr>
        <a:xfrm flipV="1">
          <a:off x="14401800" y="70091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4" name="フローチャート: 判断 393"/>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395" name="テキスト ボックス 394"/>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27940</xdr:rowOff>
    </xdr:from>
    <xdr:to>
      <xdr:col>68</xdr:col>
      <xdr:colOff>152400</xdr:colOff>
      <xdr:row>41</xdr:row>
      <xdr:rowOff>92287</xdr:rowOff>
    </xdr:to>
    <xdr:cxnSp macro="">
      <xdr:nvCxnSpPr>
        <xdr:cNvPr id="396" name="直線コネクタ 395"/>
        <xdr:cNvCxnSpPr/>
      </xdr:nvCxnSpPr>
      <xdr:spPr>
        <a:xfrm flipV="1">
          <a:off x="13512800" y="705739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7" name="フローチャート: 判断 396"/>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8" name="テキスト ボックス 397"/>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9" name="フローチャート: 判断 398"/>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400" name="テキスト ボックス 399"/>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143087</xdr:rowOff>
    </xdr:from>
    <xdr:to>
      <xdr:col>81</xdr:col>
      <xdr:colOff>95250</xdr:colOff>
      <xdr:row>40</xdr:row>
      <xdr:rowOff>73237</xdr:rowOff>
    </xdr:to>
    <xdr:sp macro="" textlink="">
      <xdr:nvSpPr>
        <xdr:cNvPr id="406" name="楕円 405"/>
        <xdr:cNvSpPr/>
      </xdr:nvSpPr>
      <xdr:spPr>
        <a:xfrm>
          <a:off x="169672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159614</xdr:rowOff>
    </xdr:from>
    <xdr:ext cx="762000" cy="259045"/>
    <xdr:sp macro="" textlink="">
      <xdr:nvSpPr>
        <xdr:cNvPr id="407" name="公債費負担の状況該当値テキスト"/>
        <xdr:cNvSpPr txBox="1"/>
      </xdr:nvSpPr>
      <xdr:spPr>
        <a:xfrm>
          <a:off x="17106900" y="667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19896</xdr:rowOff>
    </xdr:from>
    <xdr:to>
      <xdr:col>77</xdr:col>
      <xdr:colOff>95250</xdr:colOff>
      <xdr:row>40</xdr:row>
      <xdr:rowOff>121496</xdr:rowOff>
    </xdr:to>
    <xdr:sp macro="" textlink="">
      <xdr:nvSpPr>
        <xdr:cNvPr id="408" name="楕円 407"/>
        <xdr:cNvSpPr/>
      </xdr:nvSpPr>
      <xdr:spPr>
        <a:xfrm>
          <a:off x="16129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131673</xdr:rowOff>
    </xdr:from>
    <xdr:ext cx="736600" cy="259045"/>
    <xdr:sp macro="" textlink="">
      <xdr:nvSpPr>
        <xdr:cNvPr id="409" name="テキスト ボックス 408"/>
        <xdr:cNvSpPr txBox="1"/>
      </xdr:nvSpPr>
      <xdr:spPr>
        <a:xfrm>
          <a:off x="15798800" y="664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100330</xdr:rowOff>
    </xdr:from>
    <xdr:to>
      <xdr:col>73</xdr:col>
      <xdr:colOff>44450</xdr:colOff>
      <xdr:row>41</xdr:row>
      <xdr:rowOff>30480</xdr:rowOff>
    </xdr:to>
    <xdr:sp macro="" textlink="">
      <xdr:nvSpPr>
        <xdr:cNvPr id="410" name="楕円 409"/>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411" name="テキスト ボックス 410"/>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148590</xdr:rowOff>
    </xdr:from>
    <xdr:to>
      <xdr:col>68</xdr:col>
      <xdr:colOff>203200</xdr:colOff>
      <xdr:row>41</xdr:row>
      <xdr:rowOff>78740</xdr:rowOff>
    </xdr:to>
    <xdr:sp macro="" textlink="">
      <xdr:nvSpPr>
        <xdr:cNvPr id="412" name="楕円 411"/>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88917</xdr:rowOff>
    </xdr:from>
    <xdr:ext cx="762000" cy="259045"/>
    <xdr:sp macro="" textlink="">
      <xdr:nvSpPr>
        <xdr:cNvPr id="413" name="テキスト ボックス 412"/>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414" name="楕円 413"/>
        <xdr:cNvSpPr/>
      </xdr:nvSpPr>
      <xdr:spPr>
        <a:xfrm>
          <a:off x="13462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153264</xdr:rowOff>
    </xdr:from>
    <xdr:ext cx="762000" cy="259045"/>
    <xdr:sp macro="" textlink="">
      <xdr:nvSpPr>
        <xdr:cNvPr id="415" name="テキスト ボックス 414"/>
        <xdr:cNvSpPr txBox="1"/>
      </xdr:nvSpPr>
      <xdr:spPr>
        <a:xfrm>
          <a:off x="13131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将来負担比率は、４年連続で該当なしとなった。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要因としては、基金残高の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都市計画税の充当見込額が増加したことが挙げられる。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今後は広域ごみ処理施設建設事業等の大規模事業に係る地方債の発行により地方債残高が増加する見込みであるため、交付税算入のない地方債の発行抑制</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、財政の健全化に努める。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5150</xdr:rowOff>
    </xdr:to>
    <xdr:cxnSp macro="">
      <xdr:nvCxnSpPr>
        <xdr:cNvPr id="444" name="直線コネクタ 443"/>
        <xdr:cNvCxnSpPr/>
      </xdr:nvCxnSpPr>
      <xdr:spPr>
        <a:xfrm flipV="1">
          <a:off x="17018000" y="2370667"/>
          <a:ext cx="0" cy="1577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148677</xdr:rowOff>
    </xdr:from>
    <xdr:ext cx="762000" cy="259045"/>
    <xdr:sp macro="" textlink="">
      <xdr:nvSpPr>
        <xdr:cNvPr id="445" name="将来負担の状況最小値テキスト"/>
        <xdr:cNvSpPr txBox="1"/>
      </xdr:nvSpPr>
      <xdr:spPr>
        <a:xfrm>
          <a:off x="17106900" y="39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5150</xdr:rowOff>
    </xdr:from>
    <xdr:to>
      <xdr:col>81</xdr:col>
      <xdr:colOff>133350</xdr:colOff>
      <xdr:row>23</xdr:row>
      <xdr:rowOff>5150</xdr:rowOff>
    </xdr:to>
    <xdr:cxnSp macro="">
      <xdr:nvCxnSpPr>
        <xdr:cNvPr id="446" name="直線コネクタ 445"/>
        <xdr:cNvCxnSpPr/>
      </xdr:nvCxnSpPr>
      <xdr:spPr>
        <a:xfrm>
          <a:off x="16929100" y="39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122360</xdr:rowOff>
    </xdr:from>
    <xdr:ext cx="762000" cy="259045"/>
    <xdr:sp macro="" textlink="">
      <xdr:nvSpPr>
        <xdr:cNvPr id="449" name="将来負担の状況平均値テキスト"/>
        <xdr:cNvSpPr txBox="1"/>
      </xdr:nvSpPr>
      <xdr:spPr>
        <a:xfrm>
          <a:off x="17106900" y="2694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150283</xdr:rowOff>
    </xdr:from>
    <xdr:to>
      <xdr:col>81</xdr:col>
      <xdr:colOff>95250</xdr:colOff>
      <xdr:row>16</xdr:row>
      <xdr:rowOff>80433</xdr:rowOff>
    </xdr:to>
    <xdr:sp macro="" textlink="">
      <xdr:nvSpPr>
        <xdr:cNvPr id="450" name="フローチャート: 判断 449"/>
        <xdr:cNvSpPr/>
      </xdr:nvSpPr>
      <xdr:spPr>
        <a:xfrm>
          <a:off x="169672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163689</xdr:rowOff>
    </xdr:from>
    <xdr:to>
      <xdr:col>77</xdr:col>
      <xdr:colOff>95250</xdr:colOff>
      <xdr:row>16</xdr:row>
      <xdr:rowOff>93839</xdr:rowOff>
    </xdr:to>
    <xdr:sp macro="" textlink="">
      <xdr:nvSpPr>
        <xdr:cNvPr id="451" name="フローチャート: 判断 450"/>
        <xdr:cNvSpPr/>
      </xdr:nvSpPr>
      <xdr:spPr>
        <a:xfrm>
          <a:off x="161290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104016</xdr:rowOff>
    </xdr:from>
    <xdr:ext cx="736600" cy="259045"/>
    <xdr:sp macro="" textlink="">
      <xdr:nvSpPr>
        <xdr:cNvPr id="452" name="テキスト ボックス 451"/>
        <xdr:cNvSpPr txBox="1"/>
      </xdr:nvSpPr>
      <xdr:spPr>
        <a:xfrm>
          <a:off x="15798800" y="2504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78034</xdr:rowOff>
    </xdr:from>
    <xdr:to>
      <xdr:col>73</xdr:col>
      <xdr:colOff>44450</xdr:colOff>
      <xdr:row>17</xdr:row>
      <xdr:rowOff>8184</xdr:rowOff>
    </xdr:to>
    <xdr:sp macro="" textlink="">
      <xdr:nvSpPr>
        <xdr:cNvPr id="453" name="フローチャート: 判断 452"/>
        <xdr:cNvSpPr/>
      </xdr:nvSpPr>
      <xdr:spPr>
        <a:xfrm>
          <a:off x="15240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18361</xdr:rowOff>
    </xdr:from>
    <xdr:ext cx="762000" cy="259045"/>
    <xdr:sp macro="" textlink="">
      <xdr:nvSpPr>
        <xdr:cNvPr id="454" name="テキスト ボックス 453"/>
        <xdr:cNvSpPr txBox="1"/>
      </xdr:nvSpPr>
      <xdr:spPr>
        <a:xfrm>
          <a:off x="14909800" y="259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9807</xdr:rowOff>
    </xdr:from>
    <xdr:to>
      <xdr:col>68</xdr:col>
      <xdr:colOff>203200</xdr:colOff>
      <xdr:row>17</xdr:row>
      <xdr:rowOff>111407</xdr:rowOff>
    </xdr:to>
    <xdr:sp macro="" textlink="">
      <xdr:nvSpPr>
        <xdr:cNvPr id="455" name="フローチャート: 判断 454"/>
        <xdr:cNvSpPr/>
      </xdr:nvSpPr>
      <xdr:spPr>
        <a:xfrm>
          <a:off x="14351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121584</xdr:rowOff>
    </xdr:from>
    <xdr:ext cx="762000" cy="259045"/>
    <xdr:sp macro="" textlink="">
      <xdr:nvSpPr>
        <xdr:cNvPr id="456" name="テキスト ボックス 455"/>
        <xdr:cNvSpPr txBox="1"/>
      </xdr:nvSpPr>
      <xdr:spPr>
        <a:xfrm>
          <a:off x="14020800" y="269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72813</xdr:rowOff>
    </xdr:from>
    <xdr:to>
      <xdr:col>64</xdr:col>
      <xdr:colOff>152400</xdr:colOff>
      <xdr:row>18</xdr:row>
      <xdr:rowOff>2963</xdr:rowOff>
    </xdr:to>
    <xdr:sp macro="" textlink="">
      <xdr:nvSpPr>
        <xdr:cNvPr id="457" name="フローチャート: 判断 456"/>
        <xdr:cNvSpPr/>
      </xdr:nvSpPr>
      <xdr:spPr>
        <a:xfrm>
          <a:off x="13462000" y="298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159190</xdr:rowOff>
    </xdr:from>
    <xdr:ext cx="762000" cy="259045"/>
    <xdr:sp macro="" textlink="">
      <xdr:nvSpPr>
        <xdr:cNvPr id="458" name="テキスト ボックス 457"/>
        <xdr:cNvSpPr txBox="1"/>
      </xdr:nvSpPr>
      <xdr:spPr>
        <a:xfrm>
          <a:off x="13131800" y="307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84455</xdr:rowOff>
    </xdr:from>
    <xdr:to>
      <xdr:col>64</xdr:col>
      <xdr:colOff>152400</xdr:colOff>
      <xdr:row>15</xdr:row>
      <xdr:rowOff>14605</xdr:rowOff>
    </xdr:to>
    <xdr:sp macro="" textlink="">
      <xdr:nvSpPr>
        <xdr:cNvPr id="464" name="楕円 463"/>
        <xdr:cNvSpPr/>
      </xdr:nvSpPr>
      <xdr:spPr>
        <a:xfrm>
          <a:off x="13462000" y="248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24782</xdr:rowOff>
    </xdr:from>
    <xdr:ext cx="762000" cy="259045"/>
    <xdr:sp macro="" textlink="">
      <xdr:nvSpPr>
        <xdr:cNvPr id="465" name="テキスト ボックス 464"/>
        <xdr:cNvSpPr txBox="1"/>
      </xdr:nvSpPr>
      <xdr:spPr>
        <a:xfrm>
          <a:off x="13131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兵庫県加古川市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267,151
264,573
138.48
81,891,341
81,386,390
312,084
48,406,015
72,179,476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給与改定に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伴う給与及び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期末勤勉手当の増加など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ポイント上回る数値となった。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73660</xdr:rowOff>
    </xdr:to>
    <xdr:cxnSp macro="">
      <xdr:nvCxnSpPr>
        <xdr:cNvPr id="61" name="直線コネクタ 60"/>
        <xdr:cNvCxnSpPr/>
      </xdr:nvCxnSpPr>
      <xdr:spPr>
        <a:xfrm flipV="1">
          <a:off x="4826000" y="574294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153670</xdr:rowOff>
    </xdr:from>
    <xdr:to>
      <xdr:col>24</xdr:col>
      <xdr:colOff>25400</xdr:colOff>
      <xdr:row>38</xdr:row>
      <xdr:rowOff>20320</xdr:rowOff>
    </xdr:to>
    <xdr:cxnSp macro="">
      <xdr:nvCxnSpPr>
        <xdr:cNvPr id="66" name="直線コネクタ 65"/>
        <xdr:cNvCxnSpPr/>
      </xdr:nvCxnSpPr>
      <xdr:spPr>
        <a:xfrm>
          <a:off x="3987800" y="64973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123190</xdr:rowOff>
    </xdr:from>
    <xdr:to>
      <xdr:col>19</xdr:col>
      <xdr:colOff>187325</xdr:colOff>
      <xdr:row>37</xdr:row>
      <xdr:rowOff>153670</xdr:rowOff>
    </xdr:to>
    <xdr:cxnSp macro="">
      <xdr:nvCxnSpPr>
        <xdr:cNvPr id="69" name="直線コネクタ 68"/>
        <xdr:cNvCxnSpPr/>
      </xdr:nvCxnSpPr>
      <xdr:spPr>
        <a:xfrm>
          <a:off x="3098800" y="6466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160020</xdr:rowOff>
    </xdr:from>
    <xdr:to>
      <xdr:col>20</xdr:col>
      <xdr:colOff>38100</xdr:colOff>
      <xdr:row>37</xdr:row>
      <xdr:rowOff>90170</xdr:rowOff>
    </xdr:to>
    <xdr:sp macro="" textlink="">
      <xdr:nvSpPr>
        <xdr:cNvPr id="70" name="フローチャート: 判断 69"/>
        <xdr:cNvSpPr/>
      </xdr:nvSpPr>
      <xdr:spPr>
        <a:xfrm>
          <a:off x="3937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100347</xdr:rowOff>
    </xdr:from>
    <xdr:ext cx="736600" cy="259045"/>
    <xdr:sp macro="" textlink="">
      <xdr:nvSpPr>
        <xdr:cNvPr id="71" name="テキスト ボックス 70"/>
        <xdr:cNvSpPr txBox="1"/>
      </xdr:nvSpPr>
      <xdr:spPr>
        <a:xfrm>
          <a:off x="3606800" y="610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123190</xdr:rowOff>
    </xdr:from>
    <xdr:to>
      <xdr:col>15</xdr:col>
      <xdr:colOff>98425</xdr:colOff>
      <xdr:row>38</xdr:row>
      <xdr:rowOff>27940</xdr:rowOff>
    </xdr:to>
    <xdr:cxnSp macro="">
      <xdr:nvCxnSpPr>
        <xdr:cNvPr id="72" name="直線コネクタ 71"/>
        <xdr:cNvCxnSpPr/>
      </xdr:nvCxnSpPr>
      <xdr:spPr>
        <a:xfrm flipV="1">
          <a:off x="2209800" y="64668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168910</xdr:rowOff>
    </xdr:from>
    <xdr:to>
      <xdr:col>11</xdr:col>
      <xdr:colOff>9525</xdr:colOff>
      <xdr:row>38</xdr:row>
      <xdr:rowOff>27940</xdr:rowOff>
    </xdr:to>
    <xdr:cxnSp macro="">
      <xdr:nvCxnSpPr>
        <xdr:cNvPr id="75" name="直線コネクタ 74"/>
        <xdr:cNvCxnSpPr/>
      </xdr:nvCxnSpPr>
      <xdr:spPr>
        <a:xfrm>
          <a:off x="1320800" y="6512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167640</xdr:rowOff>
    </xdr:from>
    <xdr:to>
      <xdr:col>11</xdr:col>
      <xdr:colOff>60325</xdr:colOff>
      <xdr:row>37</xdr:row>
      <xdr:rowOff>97790</xdr:rowOff>
    </xdr:to>
    <xdr:sp macro="" textlink="">
      <xdr:nvSpPr>
        <xdr:cNvPr id="76" name="フローチャート: 判断 75"/>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107967</xdr:rowOff>
    </xdr:from>
    <xdr:ext cx="762000" cy="259045"/>
    <xdr:sp macro="" textlink="">
      <xdr:nvSpPr>
        <xdr:cNvPr id="77" name="テキスト ボックス 76"/>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78" name="フローチャート: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140970</xdr:rowOff>
    </xdr:from>
    <xdr:to>
      <xdr:col>24</xdr:col>
      <xdr:colOff>76200</xdr:colOff>
      <xdr:row>38</xdr:row>
      <xdr:rowOff>71120</xdr:rowOff>
    </xdr:to>
    <xdr:sp macro="" textlink="">
      <xdr:nvSpPr>
        <xdr:cNvPr id="85" name="楕円 84"/>
        <xdr:cNvSpPr/>
      </xdr:nvSpPr>
      <xdr:spPr>
        <a:xfrm>
          <a:off x="4775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113047</xdr:rowOff>
    </xdr:from>
    <xdr:ext cx="762000" cy="259045"/>
    <xdr:sp macro="" textlink="">
      <xdr:nvSpPr>
        <xdr:cNvPr id="86" name="人件費該当値テキスト"/>
        <xdr:cNvSpPr txBox="1"/>
      </xdr:nvSpPr>
      <xdr:spPr>
        <a:xfrm>
          <a:off x="49149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102870</xdr:rowOff>
    </xdr:from>
    <xdr:to>
      <xdr:col>20</xdr:col>
      <xdr:colOff>38100</xdr:colOff>
      <xdr:row>38</xdr:row>
      <xdr:rowOff>33020</xdr:rowOff>
    </xdr:to>
    <xdr:sp macro="" textlink="">
      <xdr:nvSpPr>
        <xdr:cNvPr id="87" name="楕円 86"/>
        <xdr:cNvSpPr/>
      </xdr:nvSpPr>
      <xdr:spPr>
        <a:xfrm>
          <a:off x="3937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17797</xdr:rowOff>
    </xdr:from>
    <xdr:ext cx="736600" cy="259045"/>
    <xdr:sp macro="" textlink="">
      <xdr:nvSpPr>
        <xdr:cNvPr id="88" name="テキスト ボックス 87"/>
        <xdr:cNvSpPr txBox="1"/>
      </xdr:nvSpPr>
      <xdr:spPr>
        <a:xfrm>
          <a:off x="3606800" y="65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72390</xdr:rowOff>
    </xdr:from>
    <xdr:to>
      <xdr:col>15</xdr:col>
      <xdr:colOff>149225</xdr:colOff>
      <xdr:row>38</xdr:row>
      <xdr:rowOff>2540</xdr:rowOff>
    </xdr:to>
    <xdr:sp macro="" textlink="">
      <xdr:nvSpPr>
        <xdr:cNvPr id="89" name="楕円 88"/>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90" name="テキスト ボックス 89"/>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148590</xdr:rowOff>
    </xdr:from>
    <xdr:to>
      <xdr:col>11</xdr:col>
      <xdr:colOff>60325</xdr:colOff>
      <xdr:row>38</xdr:row>
      <xdr:rowOff>78740</xdr:rowOff>
    </xdr:to>
    <xdr:sp macro="" textlink="">
      <xdr:nvSpPr>
        <xdr:cNvPr id="91" name="楕円 90"/>
        <xdr:cNvSpPr/>
      </xdr:nvSpPr>
      <xdr:spPr>
        <a:xfrm>
          <a:off x="2159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63517</xdr:rowOff>
    </xdr:from>
    <xdr:ext cx="762000" cy="259045"/>
    <xdr:sp macro="" textlink="">
      <xdr:nvSpPr>
        <xdr:cNvPr id="92" name="テキスト ボックス 91"/>
        <xdr:cNvSpPr txBox="1"/>
      </xdr:nvSpPr>
      <xdr:spPr>
        <a:xfrm>
          <a:off x="1828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118110</xdr:rowOff>
    </xdr:from>
    <xdr:to>
      <xdr:col>6</xdr:col>
      <xdr:colOff>171450</xdr:colOff>
      <xdr:row>38</xdr:row>
      <xdr:rowOff>48260</xdr:rowOff>
    </xdr:to>
    <xdr:sp macro="" textlink="">
      <xdr:nvSpPr>
        <xdr:cNvPr id="93" name="楕円 92"/>
        <xdr:cNvSpPr/>
      </xdr:nvSpPr>
      <xdr:spPr>
        <a:xfrm>
          <a:off x="1270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33037</xdr:rowOff>
    </xdr:from>
    <xdr:ext cx="762000" cy="259045"/>
    <xdr:sp macro="" textlink="">
      <xdr:nvSpPr>
        <xdr:cNvPr id="94" name="テキスト ボックス 93"/>
        <xdr:cNvSpPr txBox="1"/>
      </xdr:nvSpPr>
      <xdr:spPr>
        <a:xfrm>
          <a:off x="939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物件費に係る経常収支比率は、前年度</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ポイント改善</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回る数値となった。</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102507</xdr:rowOff>
    </xdr:from>
    <xdr:to>
      <xdr:col>82</xdr:col>
      <xdr:colOff>107950</xdr:colOff>
      <xdr:row>21</xdr:row>
      <xdr:rowOff>146050</xdr:rowOff>
    </xdr:to>
    <xdr:cxnSp macro="">
      <xdr:nvCxnSpPr>
        <xdr:cNvPr id="124" name="直線コネクタ 123"/>
        <xdr:cNvCxnSpPr/>
      </xdr:nvCxnSpPr>
      <xdr:spPr>
        <a:xfrm flipV="1">
          <a:off x="16510000" y="23313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102507</xdr:rowOff>
    </xdr:from>
    <xdr:to>
      <xdr:col>82</xdr:col>
      <xdr:colOff>196850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17</xdr:row>
      <xdr:rowOff>4536</xdr:rowOff>
    </xdr:to>
    <xdr:cxnSp macro="">
      <xdr:nvCxnSpPr>
        <xdr:cNvPr id="129" name="直線コネクタ 128"/>
        <xdr:cNvCxnSpPr/>
      </xdr:nvCxnSpPr>
      <xdr:spPr>
        <a:xfrm flipV="1">
          <a:off x="15671800" y="2832100"/>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30" name="物件費平均値テキスト"/>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31" name="フローチャート: 判断 130"/>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143329</xdr:rowOff>
    </xdr:from>
    <xdr:to>
      <xdr:col>78</xdr:col>
      <xdr:colOff>69850</xdr:colOff>
      <xdr:row>17</xdr:row>
      <xdr:rowOff>4536</xdr:rowOff>
    </xdr:to>
    <xdr:cxnSp macro="">
      <xdr:nvCxnSpPr>
        <xdr:cNvPr id="132" name="直線コネクタ 131"/>
        <xdr:cNvCxnSpPr/>
      </xdr:nvCxnSpPr>
      <xdr:spPr>
        <a:xfrm>
          <a:off x="14782800" y="28865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3" name="フローチャート: 判断 132"/>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4" name="テキスト ボックス 133"/>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132443</xdr:rowOff>
    </xdr:from>
    <xdr:to>
      <xdr:col>73</xdr:col>
      <xdr:colOff>180975</xdr:colOff>
      <xdr:row>16</xdr:row>
      <xdr:rowOff>143329</xdr:rowOff>
    </xdr:to>
    <xdr:cxnSp macro="">
      <xdr:nvCxnSpPr>
        <xdr:cNvPr id="135" name="直線コネクタ 134"/>
        <xdr:cNvCxnSpPr/>
      </xdr:nvCxnSpPr>
      <xdr:spPr>
        <a:xfrm>
          <a:off x="13893800" y="28756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103414</xdr:rowOff>
    </xdr:from>
    <xdr:to>
      <xdr:col>74</xdr:col>
      <xdr:colOff>31750</xdr:colOff>
      <xdr:row>17</xdr:row>
      <xdr:rowOff>33564</xdr:rowOff>
    </xdr:to>
    <xdr:sp macro="" textlink="">
      <xdr:nvSpPr>
        <xdr:cNvPr id="136" name="フローチャート: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34471</xdr:rowOff>
    </xdr:from>
    <xdr:to>
      <xdr:col>69</xdr:col>
      <xdr:colOff>92075</xdr:colOff>
      <xdr:row>16</xdr:row>
      <xdr:rowOff>132443</xdr:rowOff>
    </xdr:to>
    <xdr:cxnSp macro="">
      <xdr:nvCxnSpPr>
        <xdr:cNvPr id="138" name="直線コネクタ 137"/>
        <xdr:cNvCxnSpPr/>
      </xdr:nvCxnSpPr>
      <xdr:spPr>
        <a:xfrm>
          <a:off x="13004800" y="27776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41" name="フローチャート: 判断 140"/>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146248</xdr:rowOff>
    </xdr:from>
    <xdr:ext cx="762000" cy="259045"/>
    <xdr:sp macro="" textlink="">
      <xdr:nvSpPr>
        <xdr:cNvPr id="142" name="テキスト ボックス 141"/>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8" name="楕円 147"/>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54627</xdr:rowOff>
    </xdr:from>
    <xdr:ext cx="762000" cy="259045"/>
    <xdr:sp macro="" textlink="">
      <xdr:nvSpPr>
        <xdr:cNvPr id="149" name="物件費該当値テキスト"/>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125186</xdr:rowOff>
    </xdr:from>
    <xdr:to>
      <xdr:col>78</xdr:col>
      <xdr:colOff>120650</xdr:colOff>
      <xdr:row>17</xdr:row>
      <xdr:rowOff>55336</xdr:rowOff>
    </xdr:to>
    <xdr:sp macro="" textlink="">
      <xdr:nvSpPr>
        <xdr:cNvPr id="150" name="楕円 149"/>
        <xdr:cNvSpPr/>
      </xdr:nvSpPr>
      <xdr:spPr>
        <a:xfrm>
          <a:off x="15621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65513</xdr:rowOff>
    </xdr:from>
    <xdr:ext cx="736600" cy="259045"/>
    <xdr:sp macro="" textlink="">
      <xdr:nvSpPr>
        <xdr:cNvPr id="151" name="テキスト ボックス 150"/>
        <xdr:cNvSpPr txBox="1"/>
      </xdr:nvSpPr>
      <xdr:spPr>
        <a:xfrm>
          <a:off x="15290800" y="2637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92529</xdr:rowOff>
    </xdr:from>
    <xdr:to>
      <xdr:col>74</xdr:col>
      <xdr:colOff>31750</xdr:colOff>
      <xdr:row>17</xdr:row>
      <xdr:rowOff>22679</xdr:rowOff>
    </xdr:to>
    <xdr:sp macro="" textlink="">
      <xdr:nvSpPr>
        <xdr:cNvPr id="152" name="楕円 151"/>
        <xdr:cNvSpPr/>
      </xdr:nvSpPr>
      <xdr:spPr>
        <a:xfrm>
          <a:off x="14732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32856</xdr:rowOff>
    </xdr:from>
    <xdr:ext cx="762000" cy="259045"/>
    <xdr:sp macro="" textlink="">
      <xdr:nvSpPr>
        <xdr:cNvPr id="153" name="テキスト ボックス 152"/>
        <xdr:cNvSpPr txBox="1"/>
      </xdr:nvSpPr>
      <xdr:spPr>
        <a:xfrm>
          <a:off x="14401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81643</xdr:rowOff>
    </xdr:from>
    <xdr:to>
      <xdr:col>69</xdr:col>
      <xdr:colOff>142875</xdr:colOff>
      <xdr:row>17</xdr:row>
      <xdr:rowOff>11793</xdr:rowOff>
    </xdr:to>
    <xdr:sp macro="" textlink="">
      <xdr:nvSpPr>
        <xdr:cNvPr id="154" name="楕円 153"/>
        <xdr:cNvSpPr/>
      </xdr:nvSpPr>
      <xdr:spPr>
        <a:xfrm>
          <a:off x="13843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21970</xdr:rowOff>
    </xdr:from>
    <xdr:ext cx="762000" cy="259045"/>
    <xdr:sp macro="" textlink="">
      <xdr:nvSpPr>
        <xdr:cNvPr id="155" name="テキスト ボックス 154"/>
        <xdr:cNvSpPr txBox="1"/>
      </xdr:nvSpPr>
      <xdr:spPr>
        <a:xfrm>
          <a:off x="135128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155121</xdr:rowOff>
    </xdr:from>
    <xdr:to>
      <xdr:col>65</xdr:col>
      <xdr:colOff>53975</xdr:colOff>
      <xdr:row>16</xdr:row>
      <xdr:rowOff>85271</xdr:rowOff>
    </xdr:to>
    <xdr:sp macro="" textlink="">
      <xdr:nvSpPr>
        <xdr:cNvPr id="156" name="楕円 155"/>
        <xdr:cNvSpPr/>
      </xdr:nvSpPr>
      <xdr:spPr>
        <a:xfrm>
          <a:off x="12954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95448</xdr:rowOff>
    </xdr:from>
    <xdr:ext cx="762000" cy="259045"/>
    <xdr:sp macro="" textlink="">
      <xdr:nvSpPr>
        <xdr:cNvPr id="157" name="テキスト ボックス 156"/>
        <xdr:cNvSpPr txBox="1"/>
      </xdr:nvSpPr>
      <xdr:spPr>
        <a:xfrm>
          <a:off x="12623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社会保障関連経費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や教育・保育給付費の増加などにより、前年度より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回る数値となった。</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今後も市単独</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事業に係る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扶助費について、見直しを検討する必要がある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63500</xdr:rowOff>
    </xdr:from>
    <xdr:to>
      <xdr:col>24</xdr:col>
      <xdr:colOff>25400</xdr:colOff>
      <xdr:row>60</xdr:row>
      <xdr:rowOff>127000</xdr:rowOff>
    </xdr:to>
    <xdr:cxnSp macro="">
      <xdr:nvCxnSpPr>
        <xdr:cNvPr id="185" name="直線コネクタ 184"/>
        <xdr:cNvCxnSpPr/>
      </xdr:nvCxnSpPr>
      <xdr:spPr>
        <a:xfrm flipV="1">
          <a:off x="4826000" y="89789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6"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7" name="直線コネクタ 186"/>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149877</xdr:rowOff>
    </xdr:from>
    <xdr:ext cx="762000" cy="259045"/>
    <xdr:sp macro="" textlink="">
      <xdr:nvSpPr>
        <xdr:cNvPr id="188" name="扶助費最大値テキスト"/>
        <xdr:cNvSpPr txBox="1"/>
      </xdr:nvSpPr>
      <xdr:spPr>
        <a:xfrm>
          <a:off x="4914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63500</xdr:rowOff>
    </xdr:from>
    <xdr:to>
      <xdr:col>24</xdr:col>
      <xdr:colOff>114300</xdr:colOff>
      <xdr:row>52</xdr:row>
      <xdr:rowOff>63500</xdr:rowOff>
    </xdr:to>
    <xdr:cxnSp macro="">
      <xdr:nvCxnSpPr>
        <xdr:cNvPr id="189" name="直線コネクタ 188"/>
        <xdr:cNvCxnSpPr/>
      </xdr:nvCxnSpPr>
      <xdr:spPr>
        <a:xfrm>
          <a:off x="4737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56</xdr:row>
      <xdr:rowOff>38100</xdr:rowOff>
    </xdr:to>
    <xdr:cxnSp macro="">
      <xdr:nvCxnSpPr>
        <xdr:cNvPr id="190" name="直線コネクタ 189"/>
        <xdr:cNvCxnSpPr/>
      </xdr:nvCxnSpPr>
      <xdr:spPr>
        <a:xfrm>
          <a:off x="3987800" y="94615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19050</xdr:rowOff>
    </xdr:from>
    <xdr:to>
      <xdr:col>19</xdr:col>
      <xdr:colOff>187325</xdr:colOff>
      <xdr:row>55</xdr:row>
      <xdr:rowOff>31750</xdr:rowOff>
    </xdr:to>
    <xdr:cxnSp macro="">
      <xdr:nvCxnSpPr>
        <xdr:cNvPr id="193" name="直線コネクタ 192"/>
        <xdr:cNvCxnSpPr/>
      </xdr:nvCxnSpPr>
      <xdr:spPr>
        <a:xfrm>
          <a:off x="3098800" y="9448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4" name="フローチャート: 判断 193"/>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95" name="テキスト ボックス 194"/>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101600</xdr:rowOff>
    </xdr:from>
    <xdr:to>
      <xdr:col>15</xdr:col>
      <xdr:colOff>98425</xdr:colOff>
      <xdr:row>55</xdr:row>
      <xdr:rowOff>19050</xdr:rowOff>
    </xdr:to>
    <xdr:cxnSp macro="">
      <xdr:nvCxnSpPr>
        <xdr:cNvPr id="196" name="直線コネクタ 195"/>
        <xdr:cNvCxnSpPr/>
      </xdr:nvCxnSpPr>
      <xdr:spPr>
        <a:xfrm>
          <a:off x="2209800" y="9359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82550</xdr:rowOff>
    </xdr:from>
    <xdr:to>
      <xdr:col>15</xdr:col>
      <xdr:colOff>149225</xdr:colOff>
      <xdr:row>56</xdr:row>
      <xdr:rowOff>12700</xdr:rowOff>
    </xdr:to>
    <xdr:sp macro="" textlink="">
      <xdr:nvSpPr>
        <xdr:cNvPr id="197" name="フローチャート: 判断 196"/>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8" name="テキスト ボックス 197"/>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101600</xdr:rowOff>
    </xdr:to>
    <xdr:cxnSp macro="">
      <xdr:nvCxnSpPr>
        <xdr:cNvPr id="199" name="直線コネクタ 198"/>
        <xdr:cNvCxnSpPr/>
      </xdr:nvCxnSpPr>
      <xdr:spPr>
        <a:xfrm>
          <a:off x="1320800" y="9309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01" name="テキスト ボックス 200"/>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2" name="フローチャート: 判断 201"/>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3" name="テキスト ボックス 202"/>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158750</xdr:rowOff>
    </xdr:from>
    <xdr:to>
      <xdr:col>24</xdr:col>
      <xdr:colOff>76200</xdr:colOff>
      <xdr:row>56</xdr:row>
      <xdr:rowOff>88900</xdr:rowOff>
    </xdr:to>
    <xdr:sp macro="" textlink="">
      <xdr:nvSpPr>
        <xdr:cNvPr id="209" name="楕円 208"/>
        <xdr:cNvSpPr/>
      </xdr:nvSpPr>
      <xdr:spPr>
        <a:xfrm>
          <a:off x="47752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3827</xdr:rowOff>
    </xdr:from>
    <xdr:ext cx="762000" cy="259045"/>
    <xdr:sp macro="" textlink="">
      <xdr:nvSpPr>
        <xdr:cNvPr id="210" name="扶助費該当値テキスト"/>
        <xdr:cNvSpPr txBox="1"/>
      </xdr:nvSpPr>
      <xdr:spPr>
        <a:xfrm>
          <a:off x="49149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11" name="楕円 210"/>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12" name="テキスト ボックス 211"/>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139700</xdr:rowOff>
    </xdr:from>
    <xdr:to>
      <xdr:col>15</xdr:col>
      <xdr:colOff>149225</xdr:colOff>
      <xdr:row>55</xdr:row>
      <xdr:rowOff>69850</xdr:rowOff>
    </xdr:to>
    <xdr:sp macro="" textlink="">
      <xdr:nvSpPr>
        <xdr:cNvPr id="213" name="楕円 212"/>
        <xdr:cNvSpPr/>
      </xdr:nvSpPr>
      <xdr:spPr>
        <a:xfrm>
          <a:off x="3048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214" name="テキスト ボックス 213"/>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50800</xdr:rowOff>
    </xdr:from>
    <xdr:to>
      <xdr:col>11</xdr:col>
      <xdr:colOff>60325</xdr:colOff>
      <xdr:row>54</xdr:row>
      <xdr:rowOff>152400</xdr:rowOff>
    </xdr:to>
    <xdr:sp macro="" textlink="">
      <xdr:nvSpPr>
        <xdr:cNvPr id="215" name="楕円 214"/>
        <xdr:cNvSpPr/>
      </xdr:nvSpPr>
      <xdr:spPr>
        <a:xfrm>
          <a:off x="2159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162577</xdr:rowOff>
    </xdr:from>
    <xdr:ext cx="762000" cy="259045"/>
    <xdr:sp macro="" textlink="">
      <xdr:nvSpPr>
        <xdr:cNvPr id="216" name="テキスト ボックス 215"/>
        <xdr:cNvSpPr txBox="1"/>
      </xdr:nvSpPr>
      <xdr:spPr>
        <a:xfrm>
          <a:off x="1828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7" name="楕円 216"/>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8" name="テキスト ボックス 217"/>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経常収支比率は、前年度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る数値となった。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50800</xdr:rowOff>
    </xdr:to>
    <xdr:cxnSp macro="">
      <xdr:nvCxnSpPr>
        <xdr:cNvPr id="246" name="直線コネクタ 245"/>
        <xdr:cNvCxnSpPr/>
      </xdr:nvCxnSpPr>
      <xdr:spPr>
        <a:xfrm flipV="1">
          <a:off x="16510000" y="9169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114300</xdr:rowOff>
    </xdr:from>
    <xdr:to>
      <xdr:col>82</xdr:col>
      <xdr:colOff>107950</xdr:colOff>
      <xdr:row>55</xdr:row>
      <xdr:rowOff>6350</xdr:rowOff>
    </xdr:to>
    <xdr:cxnSp macro="">
      <xdr:nvCxnSpPr>
        <xdr:cNvPr id="251" name="直線コネクタ 250"/>
        <xdr:cNvCxnSpPr/>
      </xdr:nvCxnSpPr>
      <xdr:spPr>
        <a:xfrm>
          <a:off x="15671800" y="93726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52"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158750</xdr:rowOff>
    </xdr:from>
    <xdr:to>
      <xdr:col>82</xdr:col>
      <xdr:colOff>158750</xdr:colOff>
      <xdr:row>56</xdr:row>
      <xdr:rowOff>88900</xdr:rowOff>
    </xdr:to>
    <xdr:sp macro="" textlink="">
      <xdr:nvSpPr>
        <xdr:cNvPr id="253" name="フローチャート: 判断 252"/>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88900</xdr:rowOff>
    </xdr:from>
    <xdr:to>
      <xdr:col>78</xdr:col>
      <xdr:colOff>69850</xdr:colOff>
      <xdr:row>54</xdr:row>
      <xdr:rowOff>114300</xdr:rowOff>
    </xdr:to>
    <xdr:cxnSp macro="">
      <xdr:nvCxnSpPr>
        <xdr:cNvPr id="254" name="直線コネクタ 253"/>
        <xdr:cNvCxnSpPr/>
      </xdr:nvCxnSpPr>
      <xdr:spPr>
        <a:xfrm>
          <a:off x="14782800" y="9347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158750</xdr:rowOff>
    </xdr:from>
    <xdr:to>
      <xdr:col>78</xdr:col>
      <xdr:colOff>120650</xdr:colOff>
      <xdr:row>56</xdr:row>
      <xdr:rowOff>88900</xdr:rowOff>
    </xdr:to>
    <xdr:sp macro="" textlink="">
      <xdr:nvSpPr>
        <xdr:cNvPr id="255" name="フローチャート: 判断 254"/>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56" name="テキスト ボックス 255"/>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88900</xdr:rowOff>
    </xdr:from>
    <xdr:to>
      <xdr:col>73</xdr:col>
      <xdr:colOff>180975</xdr:colOff>
      <xdr:row>57</xdr:row>
      <xdr:rowOff>44450</xdr:rowOff>
    </xdr:to>
    <xdr:cxnSp macro="">
      <xdr:nvCxnSpPr>
        <xdr:cNvPr id="257" name="直線コネクタ 256"/>
        <xdr:cNvCxnSpPr/>
      </xdr:nvCxnSpPr>
      <xdr:spPr>
        <a:xfrm flipV="1">
          <a:off x="13893800" y="9347200"/>
          <a:ext cx="889000" cy="4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158750</xdr:rowOff>
    </xdr:from>
    <xdr:to>
      <xdr:col>74</xdr:col>
      <xdr:colOff>31750</xdr:colOff>
      <xdr:row>56</xdr:row>
      <xdr:rowOff>88900</xdr:rowOff>
    </xdr:to>
    <xdr:sp macro="" textlink="">
      <xdr:nvSpPr>
        <xdr:cNvPr id="258" name="フローチャート: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101600</xdr:rowOff>
    </xdr:from>
    <xdr:to>
      <xdr:col>69</xdr:col>
      <xdr:colOff>92075</xdr:colOff>
      <xdr:row>57</xdr:row>
      <xdr:rowOff>44450</xdr:rowOff>
    </xdr:to>
    <xdr:cxnSp macro="">
      <xdr:nvCxnSpPr>
        <xdr:cNvPr id="260" name="直線コネクタ 259"/>
        <xdr:cNvCxnSpPr/>
      </xdr:nvCxnSpPr>
      <xdr:spPr>
        <a:xfrm>
          <a:off x="13004800" y="9702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61" name="フローチャート: 判断 260"/>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62" name="テキスト ボックス 261"/>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63" name="フローチャート: 判断 262"/>
        <xdr:cNvSpPr/>
      </xdr:nvSpPr>
      <xdr:spPr>
        <a:xfrm>
          <a:off x="12954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99077</xdr:rowOff>
    </xdr:from>
    <xdr:ext cx="762000" cy="259045"/>
    <xdr:sp macro="" textlink="">
      <xdr:nvSpPr>
        <xdr:cNvPr id="264" name="テキスト ボックス 263"/>
        <xdr:cNvSpPr txBox="1"/>
      </xdr:nvSpPr>
      <xdr:spPr>
        <a:xfrm>
          <a:off x="12623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127000</xdr:rowOff>
    </xdr:from>
    <xdr:to>
      <xdr:col>82</xdr:col>
      <xdr:colOff>158750</xdr:colOff>
      <xdr:row>55</xdr:row>
      <xdr:rowOff>57150</xdr:rowOff>
    </xdr:to>
    <xdr:sp macro="" textlink="">
      <xdr:nvSpPr>
        <xdr:cNvPr id="270" name="楕円 269"/>
        <xdr:cNvSpPr/>
      </xdr:nvSpPr>
      <xdr:spPr>
        <a:xfrm>
          <a:off x="164592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143527</xdr:rowOff>
    </xdr:from>
    <xdr:ext cx="762000" cy="259045"/>
    <xdr:sp macro="" textlink="">
      <xdr:nvSpPr>
        <xdr:cNvPr id="271" name="その他該当値テキスト"/>
        <xdr:cNvSpPr txBox="1"/>
      </xdr:nvSpPr>
      <xdr:spPr>
        <a:xfrm>
          <a:off x="165989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63500</xdr:rowOff>
    </xdr:from>
    <xdr:to>
      <xdr:col>78</xdr:col>
      <xdr:colOff>120650</xdr:colOff>
      <xdr:row>54</xdr:row>
      <xdr:rowOff>165100</xdr:rowOff>
    </xdr:to>
    <xdr:sp macro="" textlink="">
      <xdr:nvSpPr>
        <xdr:cNvPr id="272" name="楕円 271"/>
        <xdr:cNvSpPr/>
      </xdr:nvSpPr>
      <xdr:spPr>
        <a:xfrm>
          <a:off x="15621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3827</xdr:rowOff>
    </xdr:from>
    <xdr:ext cx="736600" cy="259045"/>
    <xdr:sp macro="" textlink="">
      <xdr:nvSpPr>
        <xdr:cNvPr id="273" name="テキスト ボックス 272"/>
        <xdr:cNvSpPr txBox="1"/>
      </xdr:nvSpPr>
      <xdr:spPr>
        <a:xfrm>
          <a:off x="15290800" y="909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38100</xdr:rowOff>
    </xdr:from>
    <xdr:to>
      <xdr:col>74</xdr:col>
      <xdr:colOff>31750</xdr:colOff>
      <xdr:row>54</xdr:row>
      <xdr:rowOff>139700</xdr:rowOff>
    </xdr:to>
    <xdr:sp macro="" textlink="">
      <xdr:nvSpPr>
        <xdr:cNvPr id="274" name="楕円 273"/>
        <xdr:cNvSpPr/>
      </xdr:nvSpPr>
      <xdr:spPr>
        <a:xfrm>
          <a:off x="14732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149877</xdr:rowOff>
    </xdr:from>
    <xdr:ext cx="762000" cy="259045"/>
    <xdr:sp macro="" textlink="">
      <xdr:nvSpPr>
        <xdr:cNvPr id="275" name="テキスト ボックス 274"/>
        <xdr:cNvSpPr txBox="1"/>
      </xdr:nvSpPr>
      <xdr:spPr>
        <a:xfrm>
          <a:off x="14401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165100</xdr:rowOff>
    </xdr:from>
    <xdr:to>
      <xdr:col>69</xdr:col>
      <xdr:colOff>142875</xdr:colOff>
      <xdr:row>57</xdr:row>
      <xdr:rowOff>95250</xdr:rowOff>
    </xdr:to>
    <xdr:sp macro="" textlink="">
      <xdr:nvSpPr>
        <xdr:cNvPr id="276" name="楕円 275"/>
        <xdr:cNvSpPr/>
      </xdr:nvSpPr>
      <xdr:spPr>
        <a:xfrm>
          <a:off x="13843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80027</xdr:rowOff>
    </xdr:from>
    <xdr:ext cx="762000" cy="259045"/>
    <xdr:sp macro="" textlink="">
      <xdr:nvSpPr>
        <xdr:cNvPr id="277" name="テキスト ボックス 276"/>
        <xdr:cNvSpPr txBox="1"/>
      </xdr:nvSpPr>
      <xdr:spPr>
        <a:xfrm>
          <a:off x="13512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50800</xdr:rowOff>
    </xdr:from>
    <xdr:to>
      <xdr:col>65</xdr:col>
      <xdr:colOff>53975</xdr:colOff>
      <xdr:row>56</xdr:row>
      <xdr:rowOff>152400</xdr:rowOff>
    </xdr:to>
    <xdr:sp macro="" textlink="">
      <xdr:nvSpPr>
        <xdr:cNvPr id="278" name="楕円 277"/>
        <xdr:cNvSpPr/>
      </xdr:nvSpPr>
      <xdr:spPr>
        <a:xfrm>
          <a:off x="12954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79" name="テキスト ボックス 278"/>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補助費等に係る経常収支比率は、前年度より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る数値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行財政改革の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取組において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補助金の適正化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見直し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を実施し、補助費等の抑制に取り組む。</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161290</xdr:rowOff>
    </xdr:to>
    <xdr:cxnSp macro="">
      <xdr:nvCxnSpPr>
        <xdr:cNvPr id="305" name="直線コネクタ 304"/>
        <xdr:cNvCxnSpPr/>
      </xdr:nvCxnSpPr>
      <xdr:spPr>
        <a:xfrm flipV="1">
          <a:off x="16510000" y="55905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133367</xdr:rowOff>
    </xdr:from>
    <xdr:ext cx="762000" cy="259045"/>
    <xdr:sp macro="" textlink="">
      <xdr:nvSpPr>
        <xdr:cNvPr id="306" name="補助費等最小値テキスト"/>
        <xdr:cNvSpPr txBox="1"/>
      </xdr:nvSpPr>
      <xdr:spPr>
        <a:xfrm>
          <a:off x="16598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161290</xdr:rowOff>
    </xdr:from>
    <xdr:to>
      <xdr:col>82</xdr:col>
      <xdr:colOff>196850</xdr:colOff>
      <xdr:row>41</xdr:row>
      <xdr:rowOff>161290</xdr:rowOff>
    </xdr:to>
    <xdr:cxnSp macro="">
      <xdr:nvCxnSpPr>
        <xdr:cNvPr id="307" name="直線コネクタ 306"/>
        <xdr:cNvCxnSpPr/>
      </xdr:nvCxnSpPr>
      <xdr:spPr>
        <a:xfrm>
          <a:off x="16421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129286</xdr:rowOff>
    </xdr:from>
    <xdr:to>
      <xdr:col>82</xdr:col>
      <xdr:colOff>107950</xdr:colOff>
      <xdr:row>36</xdr:row>
      <xdr:rowOff>104140</xdr:rowOff>
    </xdr:to>
    <xdr:cxnSp macro="">
      <xdr:nvCxnSpPr>
        <xdr:cNvPr id="310" name="直線コネクタ 309"/>
        <xdr:cNvCxnSpPr/>
      </xdr:nvCxnSpPr>
      <xdr:spPr>
        <a:xfrm>
          <a:off x="15671800" y="6130036"/>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122445</xdr:rowOff>
    </xdr:from>
    <xdr:ext cx="762000" cy="259045"/>
    <xdr:sp macro="" textlink="">
      <xdr:nvSpPr>
        <xdr:cNvPr id="311" name="補助費等平均値テキスト"/>
        <xdr:cNvSpPr txBox="1"/>
      </xdr:nvSpPr>
      <xdr:spPr>
        <a:xfrm>
          <a:off x="16598900" y="5951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12" name="フローチャート: 判断 311"/>
        <xdr:cNvSpPr/>
      </xdr:nvSpPr>
      <xdr:spPr>
        <a:xfrm>
          <a:off x="164592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92710</xdr:rowOff>
    </xdr:from>
    <xdr:to>
      <xdr:col>78</xdr:col>
      <xdr:colOff>69850</xdr:colOff>
      <xdr:row>35</xdr:row>
      <xdr:rowOff>129286</xdr:rowOff>
    </xdr:to>
    <xdr:cxnSp macro="">
      <xdr:nvCxnSpPr>
        <xdr:cNvPr id="313" name="直線コネクタ 312"/>
        <xdr:cNvCxnSpPr/>
      </xdr:nvCxnSpPr>
      <xdr:spPr>
        <a:xfrm>
          <a:off x="14782800" y="60934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96774</xdr:rowOff>
    </xdr:from>
    <xdr:to>
      <xdr:col>78</xdr:col>
      <xdr:colOff>120650</xdr:colOff>
      <xdr:row>36</xdr:row>
      <xdr:rowOff>26924</xdr:rowOff>
    </xdr:to>
    <xdr:sp macro="" textlink="">
      <xdr:nvSpPr>
        <xdr:cNvPr id="314" name="フローチャート: 判断 313"/>
        <xdr:cNvSpPr/>
      </xdr:nvSpPr>
      <xdr:spPr>
        <a:xfrm>
          <a:off x="156210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11701</xdr:rowOff>
    </xdr:from>
    <xdr:ext cx="736600" cy="259045"/>
    <xdr:sp macro="" textlink="">
      <xdr:nvSpPr>
        <xdr:cNvPr id="315" name="テキスト ボックス 314"/>
        <xdr:cNvSpPr txBox="1"/>
      </xdr:nvSpPr>
      <xdr:spPr>
        <a:xfrm>
          <a:off x="15290800" y="6183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69850</xdr:rowOff>
    </xdr:from>
    <xdr:to>
      <xdr:col>73</xdr:col>
      <xdr:colOff>180975</xdr:colOff>
      <xdr:row>35</xdr:row>
      <xdr:rowOff>92710</xdr:rowOff>
    </xdr:to>
    <xdr:cxnSp macro="">
      <xdr:nvCxnSpPr>
        <xdr:cNvPr id="316" name="直線コネクタ 315"/>
        <xdr:cNvCxnSpPr/>
      </xdr:nvCxnSpPr>
      <xdr:spPr>
        <a:xfrm>
          <a:off x="13893800" y="572770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23622</xdr:rowOff>
    </xdr:from>
    <xdr:to>
      <xdr:col>74</xdr:col>
      <xdr:colOff>31750</xdr:colOff>
      <xdr:row>35</xdr:row>
      <xdr:rowOff>125222</xdr:rowOff>
    </xdr:to>
    <xdr:sp macro="" textlink="">
      <xdr:nvSpPr>
        <xdr:cNvPr id="317" name="フローチャート: 判断 316"/>
        <xdr:cNvSpPr/>
      </xdr:nvSpPr>
      <xdr:spPr>
        <a:xfrm>
          <a:off x="14732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135399</xdr:rowOff>
    </xdr:from>
    <xdr:ext cx="762000" cy="259045"/>
    <xdr:sp macro="" textlink="">
      <xdr:nvSpPr>
        <xdr:cNvPr id="318" name="テキスト ボックス 317"/>
        <xdr:cNvSpPr txBox="1"/>
      </xdr:nvSpPr>
      <xdr:spPr>
        <a:xfrm>
          <a:off x="14401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69850</xdr:rowOff>
    </xdr:from>
    <xdr:to>
      <xdr:col>69</xdr:col>
      <xdr:colOff>92075</xdr:colOff>
      <xdr:row>33</xdr:row>
      <xdr:rowOff>78994</xdr:rowOff>
    </xdr:to>
    <xdr:cxnSp macro="">
      <xdr:nvCxnSpPr>
        <xdr:cNvPr id="319" name="直線コネクタ 318"/>
        <xdr:cNvCxnSpPr/>
      </xdr:nvCxnSpPr>
      <xdr:spPr>
        <a:xfrm flipV="1">
          <a:off x="13004800" y="57277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149352</xdr:rowOff>
    </xdr:from>
    <xdr:to>
      <xdr:col>69</xdr:col>
      <xdr:colOff>142875</xdr:colOff>
      <xdr:row>35</xdr:row>
      <xdr:rowOff>79502</xdr:rowOff>
    </xdr:to>
    <xdr:sp macro="" textlink="">
      <xdr:nvSpPr>
        <xdr:cNvPr id="320" name="フローチャート: 判断 319"/>
        <xdr:cNvSpPr/>
      </xdr:nvSpPr>
      <xdr:spPr>
        <a:xfrm>
          <a:off x="13843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64279</xdr:rowOff>
    </xdr:from>
    <xdr:ext cx="762000" cy="259045"/>
    <xdr:sp macro="" textlink="">
      <xdr:nvSpPr>
        <xdr:cNvPr id="321" name="テキスト ボックス 320"/>
        <xdr:cNvSpPr txBox="1"/>
      </xdr:nvSpPr>
      <xdr:spPr>
        <a:xfrm>
          <a:off x="13512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22" name="フローチャート: 判断 321"/>
        <xdr:cNvSpPr/>
      </xdr:nvSpPr>
      <xdr:spPr>
        <a:xfrm>
          <a:off x="12954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82567</xdr:rowOff>
    </xdr:from>
    <xdr:ext cx="762000" cy="259045"/>
    <xdr:sp macro="" textlink="">
      <xdr:nvSpPr>
        <xdr:cNvPr id="323" name="テキスト ボックス 322"/>
        <xdr:cNvSpPr txBox="1"/>
      </xdr:nvSpPr>
      <xdr:spPr>
        <a:xfrm>
          <a:off x="12623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29" name="楕円 328"/>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25417</xdr:rowOff>
    </xdr:from>
    <xdr:ext cx="762000" cy="259045"/>
    <xdr:sp macro="" textlink="">
      <xdr:nvSpPr>
        <xdr:cNvPr id="330" name="補助費等該当値テキスト"/>
        <xdr:cNvSpPr txBox="1"/>
      </xdr:nvSpPr>
      <xdr:spPr>
        <a:xfrm>
          <a:off x="16598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78486</xdr:rowOff>
    </xdr:from>
    <xdr:to>
      <xdr:col>78</xdr:col>
      <xdr:colOff>120650</xdr:colOff>
      <xdr:row>36</xdr:row>
      <xdr:rowOff>8636</xdr:rowOff>
    </xdr:to>
    <xdr:sp macro="" textlink="">
      <xdr:nvSpPr>
        <xdr:cNvPr id="331" name="楕円 330"/>
        <xdr:cNvSpPr/>
      </xdr:nvSpPr>
      <xdr:spPr>
        <a:xfrm>
          <a:off x="15621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18813</xdr:rowOff>
    </xdr:from>
    <xdr:ext cx="736600" cy="259045"/>
    <xdr:sp macro="" textlink="">
      <xdr:nvSpPr>
        <xdr:cNvPr id="332" name="テキスト ボックス 331"/>
        <xdr:cNvSpPr txBox="1"/>
      </xdr:nvSpPr>
      <xdr:spPr>
        <a:xfrm>
          <a:off x="15290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41910</xdr:rowOff>
    </xdr:from>
    <xdr:to>
      <xdr:col>74</xdr:col>
      <xdr:colOff>31750</xdr:colOff>
      <xdr:row>35</xdr:row>
      <xdr:rowOff>143510</xdr:rowOff>
    </xdr:to>
    <xdr:sp macro="" textlink="">
      <xdr:nvSpPr>
        <xdr:cNvPr id="333" name="楕円 332"/>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128287</xdr:rowOff>
    </xdr:from>
    <xdr:ext cx="762000" cy="259045"/>
    <xdr:sp macro="" textlink="">
      <xdr:nvSpPr>
        <xdr:cNvPr id="334" name="テキスト ボックス 333"/>
        <xdr:cNvSpPr txBox="1"/>
      </xdr:nvSpPr>
      <xdr:spPr>
        <a:xfrm>
          <a:off x="14401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19050</xdr:rowOff>
    </xdr:from>
    <xdr:to>
      <xdr:col>69</xdr:col>
      <xdr:colOff>142875</xdr:colOff>
      <xdr:row>33</xdr:row>
      <xdr:rowOff>120650</xdr:rowOff>
    </xdr:to>
    <xdr:sp macro="" textlink="">
      <xdr:nvSpPr>
        <xdr:cNvPr id="335" name="楕円 334"/>
        <xdr:cNvSpPr/>
      </xdr:nvSpPr>
      <xdr:spPr>
        <a:xfrm>
          <a:off x="13843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130827</xdr:rowOff>
    </xdr:from>
    <xdr:ext cx="762000" cy="259045"/>
    <xdr:sp macro="" textlink="">
      <xdr:nvSpPr>
        <xdr:cNvPr id="336" name="テキスト ボックス 335"/>
        <xdr:cNvSpPr txBox="1"/>
      </xdr:nvSpPr>
      <xdr:spPr>
        <a:xfrm>
          <a:off x="13512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28194</xdr:rowOff>
    </xdr:from>
    <xdr:to>
      <xdr:col>65</xdr:col>
      <xdr:colOff>53975</xdr:colOff>
      <xdr:row>33</xdr:row>
      <xdr:rowOff>129794</xdr:rowOff>
    </xdr:to>
    <xdr:sp macro="" textlink="">
      <xdr:nvSpPr>
        <xdr:cNvPr id="337" name="楕円 336"/>
        <xdr:cNvSpPr/>
      </xdr:nvSpPr>
      <xdr:spPr>
        <a:xfrm>
          <a:off x="12954000" y="568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139971</xdr:rowOff>
    </xdr:from>
    <xdr:ext cx="762000" cy="259045"/>
    <xdr:sp macro="" textlink="">
      <xdr:nvSpPr>
        <xdr:cNvPr id="338" name="テキスト ボックス 337"/>
        <xdr:cNvSpPr txBox="1"/>
      </xdr:nvSpPr>
      <xdr:spPr>
        <a:xfrm>
          <a:off x="12623800" y="545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公債費に係る経常収支比率は、前年度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ポイント改善したものの、類似団体平均を</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ポイント上回る数値</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広域ごみ処理施設建設事業等の大規模事業により、公債費の増加が見込まれるため、その他の投資的事業において、事業実施の可否・時期を慎重に見極め、新発債の抑制に努める。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134620</xdr:rowOff>
    </xdr:to>
    <xdr:cxnSp macro="">
      <xdr:nvCxnSpPr>
        <xdr:cNvPr id="366" name="直線コネクタ 365"/>
        <xdr:cNvCxnSpPr/>
      </xdr:nvCxnSpPr>
      <xdr:spPr>
        <a:xfrm flipV="1">
          <a:off x="4826000" y="126771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106697</xdr:rowOff>
    </xdr:from>
    <xdr:ext cx="762000" cy="259045"/>
    <xdr:sp macro="" textlink="">
      <xdr:nvSpPr>
        <xdr:cNvPr id="367" name="公債費最小値テキスト"/>
        <xdr:cNvSpPr txBox="1"/>
      </xdr:nvSpPr>
      <xdr:spPr>
        <a:xfrm>
          <a:off x="4914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134620</xdr:rowOff>
    </xdr:from>
    <xdr:to>
      <xdr:col>24</xdr:col>
      <xdr:colOff>114300</xdr:colOff>
      <xdr:row>80</xdr:row>
      <xdr:rowOff>134620</xdr:rowOff>
    </xdr:to>
    <xdr:cxnSp macro="">
      <xdr:nvCxnSpPr>
        <xdr:cNvPr id="368" name="直線コネクタ 367"/>
        <xdr:cNvCxnSpPr/>
      </xdr:nvCxnSpPr>
      <xdr:spPr>
        <a:xfrm>
          <a:off x="4737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9"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0" name="直線コネクタ 369"/>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78</xdr:row>
      <xdr:rowOff>73661</xdr:rowOff>
    </xdr:to>
    <xdr:cxnSp macro="">
      <xdr:nvCxnSpPr>
        <xdr:cNvPr id="371" name="直線コネクタ 370"/>
        <xdr:cNvCxnSpPr/>
      </xdr:nvCxnSpPr>
      <xdr:spPr>
        <a:xfrm flipV="1">
          <a:off x="3987800" y="13340080"/>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12716</xdr:rowOff>
    </xdr:from>
    <xdr:ext cx="762000" cy="259045"/>
    <xdr:sp macro="" textlink="">
      <xdr:nvSpPr>
        <xdr:cNvPr id="372" name="公債費平均値テキスト"/>
        <xdr:cNvSpPr txBox="1"/>
      </xdr:nvSpPr>
      <xdr:spPr>
        <a:xfrm>
          <a:off x="4914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73" name="フローチャート: 判断 372"/>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73661</xdr:rowOff>
    </xdr:from>
    <xdr:to>
      <xdr:col>19</xdr:col>
      <xdr:colOff>187325</xdr:colOff>
      <xdr:row>78</xdr:row>
      <xdr:rowOff>96520</xdr:rowOff>
    </xdr:to>
    <xdr:cxnSp macro="">
      <xdr:nvCxnSpPr>
        <xdr:cNvPr id="374" name="直線コネクタ 373"/>
        <xdr:cNvCxnSpPr/>
      </xdr:nvCxnSpPr>
      <xdr:spPr>
        <a:xfrm flipV="1">
          <a:off x="3098800" y="13446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34289</xdr:rowOff>
    </xdr:from>
    <xdr:to>
      <xdr:col>20</xdr:col>
      <xdr:colOff>38100</xdr:colOff>
      <xdr:row>77</xdr:row>
      <xdr:rowOff>135889</xdr:rowOff>
    </xdr:to>
    <xdr:sp macro="" textlink="">
      <xdr:nvSpPr>
        <xdr:cNvPr id="375" name="フローチャート: 判断 374"/>
        <xdr:cNvSpPr/>
      </xdr:nvSpPr>
      <xdr:spPr>
        <a:xfrm>
          <a:off x="3937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146066</xdr:rowOff>
    </xdr:from>
    <xdr:ext cx="736600" cy="259045"/>
    <xdr:sp macro="" textlink="">
      <xdr:nvSpPr>
        <xdr:cNvPr id="376" name="テキスト ボックス 375"/>
        <xdr:cNvSpPr txBox="1"/>
      </xdr:nvSpPr>
      <xdr:spPr>
        <a:xfrm>
          <a:off x="3606800" y="130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96520</xdr:rowOff>
    </xdr:from>
    <xdr:to>
      <xdr:col>15</xdr:col>
      <xdr:colOff>98425</xdr:colOff>
      <xdr:row>78</xdr:row>
      <xdr:rowOff>119380</xdr:rowOff>
    </xdr:to>
    <xdr:cxnSp macro="">
      <xdr:nvCxnSpPr>
        <xdr:cNvPr id="377" name="直線コネクタ 376"/>
        <xdr:cNvCxnSpPr/>
      </xdr:nvCxnSpPr>
      <xdr:spPr>
        <a:xfrm flipV="1">
          <a:off x="2209800" y="13469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8" name="フローチャート: 判断 377"/>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79" name="テキスト ボックス 378"/>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88900</xdr:rowOff>
    </xdr:from>
    <xdr:to>
      <xdr:col>11</xdr:col>
      <xdr:colOff>9525</xdr:colOff>
      <xdr:row>78</xdr:row>
      <xdr:rowOff>119380</xdr:rowOff>
    </xdr:to>
    <xdr:cxnSp macro="">
      <xdr:nvCxnSpPr>
        <xdr:cNvPr id="380" name="直線コネクタ 379"/>
        <xdr:cNvCxnSpPr/>
      </xdr:nvCxnSpPr>
      <xdr:spPr>
        <a:xfrm>
          <a:off x="1320800" y="13462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81" name="フローチャート: 判断 380"/>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66057</xdr:rowOff>
    </xdr:from>
    <xdr:ext cx="762000" cy="259045"/>
    <xdr:sp macro="" textlink="">
      <xdr:nvSpPr>
        <xdr:cNvPr id="382" name="テキスト ボックス 381"/>
        <xdr:cNvSpPr txBox="1"/>
      </xdr:nvSpPr>
      <xdr:spPr>
        <a:xfrm>
          <a:off x="1828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3" name="フローチャート: 判断 382"/>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88916</xdr:rowOff>
    </xdr:from>
    <xdr:ext cx="762000" cy="259045"/>
    <xdr:sp macro="" textlink="">
      <xdr:nvSpPr>
        <xdr:cNvPr id="384" name="テキスト ボックス 383"/>
        <xdr:cNvSpPr txBox="1"/>
      </xdr:nvSpPr>
      <xdr:spPr>
        <a:xfrm>
          <a:off x="939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90" name="楕円 389"/>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59707</xdr:rowOff>
    </xdr:from>
    <xdr:ext cx="762000" cy="259045"/>
    <xdr:sp macro="" textlink="">
      <xdr:nvSpPr>
        <xdr:cNvPr id="391" name="公債費該当値テキスト"/>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22861</xdr:rowOff>
    </xdr:from>
    <xdr:to>
      <xdr:col>20</xdr:col>
      <xdr:colOff>38100</xdr:colOff>
      <xdr:row>78</xdr:row>
      <xdr:rowOff>124461</xdr:rowOff>
    </xdr:to>
    <xdr:sp macro="" textlink="">
      <xdr:nvSpPr>
        <xdr:cNvPr id="392" name="楕円 391"/>
        <xdr:cNvSpPr/>
      </xdr:nvSpPr>
      <xdr:spPr>
        <a:xfrm>
          <a:off x="3937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109238</xdr:rowOff>
    </xdr:from>
    <xdr:ext cx="736600" cy="259045"/>
    <xdr:sp macro="" textlink="">
      <xdr:nvSpPr>
        <xdr:cNvPr id="393" name="テキスト ボックス 392"/>
        <xdr:cNvSpPr txBox="1"/>
      </xdr:nvSpPr>
      <xdr:spPr>
        <a:xfrm>
          <a:off x="3606800" y="1348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45720</xdr:rowOff>
    </xdr:from>
    <xdr:to>
      <xdr:col>15</xdr:col>
      <xdr:colOff>149225</xdr:colOff>
      <xdr:row>78</xdr:row>
      <xdr:rowOff>147320</xdr:rowOff>
    </xdr:to>
    <xdr:sp macro="" textlink="">
      <xdr:nvSpPr>
        <xdr:cNvPr id="394" name="楕円 393"/>
        <xdr:cNvSpPr/>
      </xdr:nvSpPr>
      <xdr:spPr>
        <a:xfrm>
          <a:off x="3048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132097</xdr:rowOff>
    </xdr:from>
    <xdr:ext cx="762000" cy="259045"/>
    <xdr:sp macro="" textlink="">
      <xdr:nvSpPr>
        <xdr:cNvPr id="395" name="テキスト ボックス 394"/>
        <xdr:cNvSpPr txBox="1"/>
      </xdr:nvSpPr>
      <xdr:spPr>
        <a:xfrm>
          <a:off x="2717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68580</xdr:rowOff>
    </xdr:from>
    <xdr:to>
      <xdr:col>11</xdr:col>
      <xdr:colOff>60325</xdr:colOff>
      <xdr:row>78</xdr:row>
      <xdr:rowOff>170180</xdr:rowOff>
    </xdr:to>
    <xdr:sp macro="" textlink="">
      <xdr:nvSpPr>
        <xdr:cNvPr id="396" name="楕円 395"/>
        <xdr:cNvSpPr/>
      </xdr:nvSpPr>
      <xdr:spPr>
        <a:xfrm>
          <a:off x="2159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154957</xdr:rowOff>
    </xdr:from>
    <xdr:ext cx="762000" cy="259045"/>
    <xdr:sp macro="" textlink="">
      <xdr:nvSpPr>
        <xdr:cNvPr id="397" name="テキスト ボックス 396"/>
        <xdr:cNvSpPr txBox="1"/>
      </xdr:nvSpPr>
      <xdr:spPr>
        <a:xfrm>
          <a:off x="1828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38100</xdr:rowOff>
    </xdr:from>
    <xdr:to>
      <xdr:col>6</xdr:col>
      <xdr:colOff>171450</xdr:colOff>
      <xdr:row>78</xdr:row>
      <xdr:rowOff>139700</xdr:rowOff>
    </xdr:to>
    <xdr:sp macro="" textlink="">
      <xdr:nvSpPr>
        <xdr:cNvPr id="398" name="楕円 397"/>
        <xdr:cNvSpPr/>
      </xdr:nvSpPr>
      <xdr:spPr>
        <a:xfrm>
          <a:off x="1270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124477</xdr:rowOff>
    </xdr:from>
    <xdr:ext cx="762000" cy="259045"/>
    <xdr:sp macro="" textlink="">
      <xdr:nvSpPr>
        <xdr:cNvPr id="399" name="テキスト ボックス 398"/>
        <xdr:cNvSpPr txBox="1"/>
      </xdr:nvSpPr>
      <xdr:spPr>
        <a:xfrm>
          <a:off x="939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公債費以外に係る経常収支比率は、前年度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数値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をはじめとする社会保障関連経費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は逓増傾向にあり、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大幅な改善は期待できないため、今後も継続した経常経費の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削減や事業の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見直しにより、歳出の抑制</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に努める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24130</xdr:rowOff>
    </xdr:from>
    <xdr:to>
      <xdr:col>82</xdr:col>
      <xdr:colOff>107950</xdr:colOff>
      <xdr:row>80</xdr:row>
      <xdr:rowOff>140715</xdr:rowOff>
    </xdr:to>
    <xdr:cxnSp macro="">
      <xdr:nvCxnSpPr>
        <xdr:cNvPr id="425" name="直線コネクタ 424"/>
        <xdr:cNvCxnSpPr/>
      </xdr:nvCxnSpPr>
      <xdr:spPr>
        <a:xfrm flipV="1">
          <a:off x="16510000" y="12882880"/>
          <a:ext cx="0" cy="973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26" name="公債費以外最小値テキスト"/>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27" name="直線コネクタ 426"/>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110507</xdr:rowOff>
    </xdr:from>
    <xdr:ext cx="762000" cy="259045"/>
    <xdr:sp macro="" textlink="">
      <xdr:nvSpPr>
        <xdr:cNvPr id="428" name="公債費以外最大値テキスト"/>
        <xdr:cNvSpPr txBox="1"/>
      </xdr:nvSpPr>
      <xdr:spPr>
        <a:xfrm>
          <a:off x="16598900" y="1262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24130</xdr:rowOff>
    </xdr:from>
    <xdr:to>
      <xdr:col>82</xdr:col>
      <xdr:colOff>196850</xdr:colOff>
      <xdr:row>75</xdr:row>
      <xdr:rowOff>24130</xdr:rowOff>
    </xdr:to>
    <xdr:cxnSp macro="">
      <xdr:nvCxnSpPr>
        <xdr:cNvPr id="429" name="直線コネクタ 428"/>
        <xdr:cNvCxnSpPr/>
      </xdr:nvCxnSpPr>
      <xdr:spPr>
        <a:xfrm>
          <a:off x="16421100" y="1288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56135</xdr:rowOff>
    </xdr:from>
    <xdr:to>
      <xdr:col>82</xdr:col>
      <xdr:colOff>107950</xdr:colOff>
      <xdr:row>78</xdr:row>
      <xdr:rowOff>30987</xdr:rowOff>
    </xdr:to>
    <xdr:cxnSp macro="">
      <xdr:nvCxnSpPr>
        <xdr:cNvPr id="430" name="直線コネクタ 429"/>
        <xdr:cNvCxnSpPr/>
      </xdr:nvCxnSpPr>
      <xdr:spPr>
        <a:xfrm>
          <a:off x="15671800" y="13257785"/>
          <a:ext cx="838200" cy="14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154449</xdr:rowOff>
    </xdr:from>
    <xdr:ext cx="762000" cy="259045"/>
    <xdr:sp macro="" textlink="">
      <xdr:nvSpPr>
        <xdr:cNvPr id="431" name="公債費以外平均値テキスト"/>
        <xdr:cNvSpPr txBox="1"/>
      </xdr:nvSpPr>
      <xdr:spPr>
        <a:xfrm>
          <a:off x="16598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32" name="フローチャート: 判断 431"/>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163576</xdr:rowOff>
    </xdr:from>
    <xdr:to>
      <xdr:col>78</xdr:col>
      <xdr:colOff>69850</xdr:colOff>
      <xdr:row>77</xdr:row>
      <xdr:rowOff>56135</xdr:rowOff>
    </xdr:to>
    <xdr:cxnSp macro="">
      <xdr:nvCxnSpPr>
        <xdr:cNvPr id="433" name="直線コネクタ 432"/>
        <xdr:cNvCxnSpPr/>
      </xdr:nvCxnSpPr>
      <xdr:spPr>
        <a:xfrm>
          <a:off x="14782800" y="13193776"/>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34" name="フローチャート: 判断 433"/>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35" name="テキスト ボックス 434"/>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159004</xdr:rowOff>
    </xdr:from>
    <xdr:to>
      <xdr:col>73</xdr:col>
      <xdr:colOff>180975</xdr:colOff>
      <xdr:row>76</xdr:row>
      <xdr:rowOff>163576</xdr:rowOff>
    </xdr:to>
    <xdr:cxnSp macro="">
      <xdr:nvCxnSpPr>
        <xdr:cNvPr id="436" name="直線コネクタ 435"/>
        <xdr:cNvCxnSpPr/>
      </xdr:nvCxnSpPr>
      <xdr:spPr>
        <a:xfrm>
          <a:off x="13893800" y="13189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38" name="テキスト ボックス 437"/>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44704</xdr:rowOff>
    </xdr:from>
    <xdr:to>
      <xdr:col>69</xdr:col>
      <xdr:colOff>92075</xdr:colOff>
      <xdr:row>76</xdr:row>
      <xdr:rowOff>159004</xdr:rowOff>
    </xdr:to>
    <xdr:cxnSp macro="">
      <xdr:nvCxnSpPr>
        <xdr:cNvPr id="439" name="直線コネクタ 438"/>
        <xdr:cNvCxnSpPr/>
      </xdr:nvCxnSpPr>
      <xdr:spPr>
        <a:xfrm>
          <a:off x="13004800" y="1307490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0" name="フローチャート: 判断 439"/>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100855</xdr:rowOff>
    </xdr:from>
    <xdr:ext cx="762000" cy="259045"/>
    <xdr:sp macro="" textlink="">
      <xdr:nvSpPr>
        <xdr:cNvPr id="441" name="テキスト ボックス 440"/>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42" name="フローチャート: 判断 441"/>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45990</xdr:rowOff>
    </xdr:from>
    <xdr:ext cx="762000" cy="259045"/>
    <xdr:sp macro="" textlink="">
      <xdr:nvSpPr>
        <xdr:cNvPr id="443" name="テキスト ボックス 442"/>
        <xdr:cNvSpPr txBox="1"/>
      </xdr:nvSpPr>
      <xdr:spPr>
        <a:xfrm>
          <a:off x="12623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151637</xdr:rowOff>
    </xdr:from>
    <xdr:to>
      <xdr:col>82</xdr:col>
      <xdr:colOff>158750</xdr:colOff>
      <xdr:row>78</xdr:row>
      <xdr:rowOff>81787</xdr:rowOff>
    </xdr:to>
    <xdr:sp macro="" textlink="">
      <xdr:nvSpPr>
        <xdr:cNvPr id="449" name="楕円 448"/>
        <xdr:cNvSpPr/>
      </xdr:nvSpPr>
      <xdr:spPr>
        <a:xfrm>
          <a:off x="16459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123714</xdr:rowOff>
    </xdr:from>
    <xdr:ext cx="762000" cy="259045"/>
    <xdr:sp macro="" textlink="">
      <xdr:nvSpPr>
        <xdr:cNvPr id="450" name="公債費以外該当値テキスト"/>
        <xdr:cNvSpPr txBox="1"/>
      </xdr:nvSpPr>
      <xdr:spPr>
        <a:xfrm>
          <a:off x="16598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5335</xdr:rowOff>
    </xdr:from>
    <xdr:to>
      <xdr:col>78</xdr:col>
      <xdr:colOff>120650</xdr:colOff>
      <xdr:row>77</xdr:row>
      <xdr:rowOff>106935</xdr:rowOff>
    </xdr:to>
    <xdr:sp macro="" textlink="">
      <xdr:nvSpPr>
        <xdr:cNvPr id="451" name="楕円 450"/>
        <xdr:cNvSpPr/>
      </xdr:nvSpPr>
      <xdr:spPr>
        <a:xfrm>
          <a:off x="15621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52" name="テキスト ボックス 451"/>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112776</xdr:rowOff>
    </xdr:from>
    <xdr:to>
      <xdr:col>74</xdr:col>
      <xdr:colOff>31750</xdr:colOff>
      <xdr:row>77</xdr:row>
      <xdr:rowOff>42926</xdr:rowOff>
    </xdr:to>
    <xdr:sp macro="" textlink="">
      <xdr:nvSpPr>
        <xdr:cNvPr id="453" name="楕円 452"/>
        <xdr:cNvSpPr/>
      </xdr:nvSpPr>
      <xdr:spPr>
        <a:xfrm>
          <a:off x="14732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53103</xdr:rowOff>
    </xdr:from>
    <xdr:ext cx="762000" cy="259045"/>
    <xdr:sp macro="" textlink="">
      <xdr:nvSpPr>
        <xdr:cNvPr id="454" name="テキスト ボックス 453"/>
        <xdr:cNvSpPr txBox="1"/>
      </xdr:nvSpPr>
      <xdr:spPr>
        <a:xfrm>
          <a:off x="14401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108204</xdr:rowOff>
    </xdr:from>
    <xdr:to>
      <xdr:col>69</xdr:col>
      <xdr:colOff>142875</xdr:colOff>
      <xdr:row>77</xdr:row>
      <xdr:rowOff>38354</xdr:rowOff>
    </xdr:to>
    <xdr:sp macro="" textlink="">
      <xdr:nvSpPr>
        <xdr:cNvPr id="455" name="楕円 454"/>
        <xdr:cNvSpPr/>
      </xdr:nvSpPr>
      <xdr:spPr>
        <a:xfrm>
          <a:off x="13843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48531</xdr:rowOff>
    </xdr:from>
    <xdr:ext cx="762000" cy="259045"/>
    <xdr:sp macro="" textlink="">
      <xdr:nvSpPr>
        <xdr:cNvPr id="456" name="テキスト ボックス 455"/>
        <xdr:cNvSpPr txBox="1"/>
      </xdr:nvSpPr>
      <xdr:spPr>
        <a:xfrm>
          <a:off x="13512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57" name="楕円 456"/>
        <xdr:cNvSpPr/>
      </xdr:nvSpPr>
      <xdr:spPr>
        <a:xfrm>
          <a:off x="12954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58" name="テキスト ボックス 457"/>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兵庫県加古川市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137058</xdr:rowOff>
    </xdr:from>
    <xdr:to>
      <xdr:col>29</xdr:col>
      <xdr:colOff>127000</xdr:colOff>
      <xdr:row>21</xdr:row>
      <xdr:rowOff>2680</xdr:rowOff>
    </xdr:to>
    <xdr:cxnSp macro="">
      <xdr:nvCxnSpPr>
        <xdr:cNvPr id="45" name="直線コネクタ 44"/>
        <xdr:cNvCxnSpPr/>
      </xdr:nvCxnSpPr>
      <xdr:spPr bwMode="auto">
        <a:xfrm flipV="1">
          <a:off x="5651500" y="2070633"/>
          <a:ext cx="0" cy="1580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146207</xdr:rowOff>
    </xdr:from>
    <xdr:ext cx="762000" cy="259045"/>
    <xdr:sp macro="" textlink="">
      <xdr:nvSpPr>
        <xdr:cNvPr id="46" name="人口1人当たり決算額の推移最小値テキスト130"/>
        <xdr:cNvSpPr txBox="1"/>
      </xdr:nvSpPr>
      <xdr:spPr>
        <a:xfrm>
          <a:off x="5740400" y="362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2680</xdr:rowOff>
    </xdr:from>
    <xdr:to>
      <xdr:col>30</xdr:col>
      <xdr:colOff>25400</xdr:colOff>
      <xdr:row>21</xdr:row>
      <xdr:rowOff>2680</xdr:rowOff>
    </xdr:to>
    <xdr:cxnSp macro="">
      <xdr:nvCxnSpPr>
        <xdr:cNvPr id="47" name="直線コネクタ 46"/>
        <xdr:cNvCxnSpPr/>
      </xdr:nvCxnSpPr>
      <xdr:spPr bwMode="auto">
        <a:xfrm>
          <a:off x="5562600" y="36507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51985</xdr:rowOff>
    </xdr:from>
    <xdr:ext cx="762000" cy="259045"/>
    <xdr:sp macro="" textlink="">
      <xdr:nvSpPr>
        <xdr:cNvPr id="48" name="人口1人当たり決算額の推移最大値テキスト130"/>
        <xdr:cNvSpPr txBox="1"/>
      </xdr:nvSpPr>
      <xdr:spPr>
        <a:xfrm>
          <a:off x="5740400" y="181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137058</xdr:rowOff>
    </xdr:from>
    <xdr:to>
      <xdr:col>30</xdr:col>
      <xdr:colOff>25400</xdr:colOff>
      <xdr:row>11</xdr:row>
      <xdr:rowOff>137058</xdr:rowOff>
    </xdr:to>
    <xdr:cxnSp macro="">
      <xdr:nvCxnSpPr>
        <xdr:cNvPr id="49" name="直線コネクタ 48"/>
        <xdr:cNvCxnSpPr/>
      </xdr:nvCxnSpPr>
      <xdr:spPr bwMode="auto">
        <a:xfrm>
          <a:off x="5562600" y="20706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130277</xdr:rowOff>
    </xdr:from>
    <xdr:to>
      <xdr:col>29</xdr:col>
      <xdr:colOff>127000</xdr:colOff>
      <xdr:row>19</xdr:row>
      <xdr:rowOff>25883</xdr:rowOff>
    </xdr:to>
    <xdr:cxnSp macro="">
      <xdr:nvCxnSpPr>
        <xdr:cNvPr id="50" name="直線コネクタ 49"/>
        <xdr:cNvCxnSpPr/>
      </xdr:nvCxnSpPr>
      <xdr:spPr bwMode="auto">
        <a:xfrm flipV="1">
          <a:off x="5003800" y="3264002"/>
          <a:ext cx="647700" cy="67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80002</xdr:rowOff>
    </xdr:from>
    <xdr:ext cx="762000" cy="259045"/>
    <xdr:sp macro="" textlink="">
      <xdr:nvSpPr>
        <xdr:cNvPr id="51" name="人口1人当たり決算額の推移平均値テキスト130"/>
        <xdr:cNvSpPr txBox="1"/>
      </xdr:nvSpPr>
      <xdr:spPr>
        <a:xfrm>
          <a:off x="5740400" y="2870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63475</xdr:rowOff>
    </xdr:from>
    <xdr:to>
      <xdr:col>29</xdr:col>
      <xdr:colOff>177800</xdr:colOff>
      <xdr:row>17</xdr:row>
      <xdr:rowOff>165075</xdr:rowOff>
    </xdr:to>
    <xdr:sp macro="" textlink="">
      <xdr:nvSpPr>
        <xdr:cNvPr id="52" name="フローチャート: 判断 51"/>
        <xdr:cNvSpPr/>
      </xdr:nvSpPr>
      <xdr:spPr bwMode="auto">
        <a:xfrm>
          <a:off x="56007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25883</xdr:rowOff>
    </xdr:from>
    <xdr:to>
      <xdr:col>26</xdr:col>
      <xdr:colOff>50800</xdr:colOff>
      <xdr:row>19</xdr:row>
      <xdr:rowOff>40856</xdr:rowOff>
    </xdr:to>
    <xdr:cxnSp macro="">
      <xdr:nvCxnSpPr>
        <xdr:cNvPr id="53" name="直線コネクタ 52"/>
        <xdr:cNvCxnSpPr/>
      </xdr:nvCxnSpPr>
      <xdr:spPr bwMode="auto">
        <a:xfrm flipV="1">
          <a:off x="4305300" y="3331058"/>
          <a:ext cx="698500" cy="14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97117</xdr:rowOff>
    </xdr:from>
    <xdr:to>
      <xdr:col>26</xdr:col>
      <xdr:colOff>101600</xdr:colOff>
      <xdr:row>18</xdr:row>
      <xdr:rowOff>27267</xdr:rowOff>
    </xdr:to>
    <xdr:sp macro="" textlink="">
      <xdr:nvSpPr>
        <xdr:cNvPr id="54" name="フローチャート: 判断 53"/>
        <xdr:cNvSpPr/>
      </xdr:nvSpPr>
      <xdr:spPr bwMode="auto">
        <a:xfrm>
          <a:off x="49530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37444</xdr:rowOff>
    </xdr:from>
    <xdr:ext cx="736600" cy="259045"/>
    <xdr:sp macro="" textlink="">
      <xdr:nvSpPr>
        <xdr:cNvPr id="55" name="テキスト ボックス 54"/>
        <xdr:cNvSpPr txBox="1"/>
      </xdr:nvSpPr>
      <xdr:spPr>
        <a:xfrm>
          <a:off x="4622800" y="2828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40856</xdr:rowOff>
    </xdr:from>
    <xdr:to>
      <xdr:col>22</xdr:col>
      <xdr:colOff>114300</xdr:colOff>
      <xdr:row>19</xdr:row>
      <xdr:rowOff>65926</xdr:rowOff>
    </xdr:to>
    <xdr:cxnSp macro="">
      <xdr:nvCxnSpPr>
        <xdr:cNvPr id="56" name="直線コネクタ 55"/>
        <xdr:cNvCxnSpPr/>
      </xdr:nvCxnSpPr>
      <xdr:spPr bwMode="auto">
        <a:xfrm flipV="1">
          <a:off x="3606800" y="3346031"/>
          <a:ext cx="698500" cy="25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73647</xdr:rowOff>
    </xdr:from>
    <xdr:to>
      <xdr:col>22</xdr:col>
      <xdr:colOff>165100</xdr:colOff>
      <xdr:row>18</xdr:row>
      <xdr:rowOff>3797</xdr:rowOff>
    </xdr:to>
    <xdr:sp macro="" textlink="">
      <xdr:nvSpPr>
        <xdr:cNvPr id="57" name="フローチャート: 判断 56"/>
        <xdr:cNvSpPr/>
      </xdr:nvSpPr>
      <xdr:spPr bwMode="auto">
        <a:xfrm>
          <a:off x="42545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13974</xdr:rowOff>
    </xdr:from>
    <xdr:ext cx="762000" cy="259045"/>
    <xdr:sp macro="" textlink="">
      <xdr:nvSpPr>
        <xdr:cNvPr id="58" name="テキスト ボックス 57"/>
        <xdr:cNvSpPr txBox="1"/>
      </xdr:nvSpPr>
      <xdr:spPr>
        <a:xfrm>
          <a:off x="3924300" y="28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65926</xdr:rowOff>
    </xdr:from>
    <xdr:to>
      <xdr:col>18</xdr:col>
      <xdr:colOff>177800</xdr:colOff>
      <xdr:row>19</xdr:row>
      <xdr:rowOff>115075</xdr:rowOff>
    </xdr:to>
    <xdr:cxnSp macro="">
      <xdr:nvCxnSpPr>
        <xdr:cNvPr id="59" name="直線コネクタ 58"/>
        <xdr:cNvCxnSpPr/>
      </xdr:nvCxnSpPr>
      <xdr:spPr bwMode="auto">
        <a:xfrm flipV="1">
          <a:off x="2908300" y="3371101"/>
          <a:ext cx="698500" cy="49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122377</xdr:rowOff>
    </xdr:from>
    <xdr:to>
      <xdr:col>19</xdr:col>
      <xdr:colOff>38100</xdr:colOff>
      <xdr:row>18</xdr:row>
      <xdr:rowOff>52527</xdr:rowOff>
    </xdr:to>
    <xdr:sp macro="" textlink="">
      <xdr:nvSpPr>
        <xdr:cNvPr id="60" name="フローチャート: 判断 59"/>
        <xdr:cNvSpPr/>
      </xdr:nvSpPr>
      <xdr:spPr bwMode="auto">
        <a:xfrm>
          <a:off x="3556000" y="3084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62704</xdr:rowOff>
    </xdr:from>
    <xdr:ext cx="762000" cy="259045"/>
    <xdr:sp macro="" textlink="">
      <xdr:nvSpPr>
        <xdr:cNvPr id="61" name="テキスト ボックス 60"/>
        <xdr:cNvSpPr txBox="1"/>
      </xdr:nvSpPr>
      <xdr:spPr>
        <a:xfrm>
          <a:off x="3225800" y="285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18974</xdr:rowOff>
    </xdr:from>
    <xdr:to>
      <xdr:col>15</xdr:col>
      <xdr:colOff>101600</xdr:colOff>
      <xdr:row>18</xdr:row>
      <xdr:rowOff>120574</xdr:rowOff>
    </xdr:to>
    <xdr:sp macro="" textlink="">
      <xdr:nvSpPr>
        <xdr:cNvPr id="62" name="フローチャート: 判断 61"/>
        <xdr:cNvSpPr/>
      </xdr:nvSpPr>
      <xdr:spPr bwMode="auto">
        <a:xfrm>
          <a:off x="2857500" y="3152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130751</xdr:rowOff>
    </xdr:from>
    <xdr:ext cx="762000" cy="259045"/>
    <xdr:sp macro="" textlink="">
      <xdr:nvSpPr>
        <xdr:cNvPr id="63" name="テキスト ボックス 62"/>
        <xdr:cNvSpPr txBox="1"/>
      </xdr:nvSpPr>
      <xdr:spPr>
        <a:xfrm>
          <a:off x="2527300" y="292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79477</xdr:rowOff>
    </xdr:from>
    <xdr:to>
      <xdr:col>29</xdr:col>
      <xdr:colOff>177800</xdr:colOff>
      <xdr:row>19</xdr:row>
      <xdr:rowOff>9627</xdr:rowOff>
    </xdr:to>
    <xdr:sp macro="" textlink="">
      <xdr:nvSpPr>
        <xdr:cNvPr id="69" name="楕円 68"/>
        <xdr:cNvSpPr/>
      </xdr:nvSpPr>
      <xdr:spPr bwMode="auto">
        <a:xfrm>
          <a:off x="5600700" y="3213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51554</xdr:rowOff>
    </xdr:from>
    <xdr:ext cx="762000" cy="259045"/>
    <xdr:sp macro="" textlink="">
      <xdr:nvSpPr>
        <xdr:cNvPr id="70" name="人口1人当たり決算額の推移該当値テキスト130"/>
        <xdr:cNvSpPr txBox="1"/>
      </xdr:nvSpPr>
      <xdr:spPr>
        <a:xfrm>
          <a:off x="5740400" y="318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146533</xdr:rowOff>
    </xdr:from>
    <xdr:to>
      <xdr:col>26</xdr:col>
      <xdr:colOff>101600</xdr:colOff>
      <xdr:row>19</xdr:row>
      <xdr:rowOff>76683</xdr:rowOff>
    </xdr:to>
    <xdr:sp macro="" textlink="">
      <xdr:nvSpPr>
        <xdr:cNvPr id="71" name="楕円 70"/>
        <xdr:cNvSpPr/>
      </xdr:nvSpPr>
      <xdr:spPr bwMode="auto">
        <a:xfrm>
          <a:off x="4953000" y="3280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61460</xdr:rowOff>
    </xdr:from>
    <xdr:ext cx="736600" cy="259045"/>
    <xdr:sp macro="" textlink="">
      <xdr:nvSpPr>
        <xdr:cNvPr id="72" name="テキスト ボックス 71"/>
        <xdr:cNvSpPr txBox="1"/>
      </xdr:nvSpPr>
      <xdr:spPr>
        <a:xfrm>
          <a:off x="4622800" y="3366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161506</xdr:rowOff>
    </xdr:from>
    <xdr:to>
      <xdr:col>22</xdr:col>
      <xdr:colOff>165100</xdr:colOff>
      <xdr:row>19</xdr:row>
      <xdr:rowOff>91656</xdr:rowOff>
    </xdr:to>
    <xdr:sp macro="" textlink="">
      <xdr:nvSpPr>
        <xdr:cNvPr id="73" name="楕円 72"/>
        <xdr:cNvSpPr/>
      </xdr:nvSpPr>
      <xdr:spPr bwMode="auto">
        <a:xfrm>
          <a:off x="4254500" y="3295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76433</xdr:rowOff>
    </xdr:from>
    <xdr:ext cx="762000" cy="259045"/>
    <xdr:sp macro="" textlink="">
      <xdr:nvSpPr>
        <xdr:cNvPr id="74" name="テキスト ボックス 73"/>
        <xdr:cNvSpPr txBox="1"/>
      </xdr:nvSpPr>
      <xdr:spPr>
        <a:xfrm>
          <a:off x="3924300" y="338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15126</xdr:rowOff>
    </xdr:from>
    <xdr:to>
      <xdr:col>19</xdr:col>
      <xdr:colOff>38100</xdr:colOff>
      <xdr:row>19</xdr:row>
      <xdr:rowOff>116726</xdr:rowOff>
    </xdr:to>
    <xdr:sp macro="" textlink="">
      <xdr:nvSpPr>
        <xdr:cNvPr id="75" name="楕円 74"/>
        <xdr:cNvSpPr/>
      </xdr:nvSpPr>
      <xdr:spPr bwMode="auto">
        <a:xfrm>
          <a:off x="3556000" y="3320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101503</xdr:rowOff>
    </xdr:from>
    <xdr:ext cx="762000" cy="259045"/>
    <xdr:sp macro="" textlink="">
      <xdr:nvSpPr>
        <xdr:cNvPr id="76" name="テキスト ボックス 75"/>
        <xdr:cNvSpPr txBox="1"/>
      </xdr:nvSpPr>
      <xdr:spPr>
        <a:xfrm>
          <a:off x="3225800" y="3406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64275</xdr:rowOff>
    </xdr:from>
    <xdr:to>
      <xdr:col>15</xdr:col>
      <xdr:colOff>101600</xdr:colOff>
      <xdr:row>19</xdr:row>
      <xdr:rowOff>165875</xdr:rowOff>
    </xdr:to>
    <xdr:sp macro="" textlink="">
      <xdr:nvSpPr>
        <xdr:cNvPr id="77" name="楕円 76"/>
        <xdr:cNvSpPr/>
      </xdr:nvSpPr>
      <xdr:spPr bwMode="auto">
        <a:xfrm>
          <a:off x="2857500" y="3369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150652</xdr:rowOff>
    </xdr:from>
    <xdr:ext cx="762000" cy="259045"/>
    <xdr:sp macro="" textlink="">
      <xdr:nvSpPr>
        <xdr:cNvPr id="78" name="テキスト ボックス 77"/>
        <xdr:cNvSpPr txBox="1"/>
      </xdr:nvSpPr>
      <xdr:spPr>
        <a:xfrm>
          <a:off x="2527300" y="34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110922</xdr:rowOff>
    </xdr:from>
    <xdr:to>
      <xdr:col>29</xdr:col>
      <xdr:colOff>127000</xdr:colOff>
      <xdr:row>37</xdr:row>
      <xdr:rowOff>303517</xdr:rowOff>
    </xdr:to>
    <xdr:cxnSp macro="">
      <xdr:nvCxnSpPr>
        <xdr:cNvPr id="106" name="直線コネクタ 105"/>
        <xdr:cNvCxnSpPr/>
      </xdr:nvCxnSpPr>
      <xdr:spPr bwMode="auto">
        <a:xfrm flipV="1">
          <a:off x="5651500" y="6035472"/>
          <a:ext cx="0" cy="1392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275594</xdr:rowOff>
    </xdr:from>
    <xdr:ext cx="762000" cy="259045"/>
    <xdr:sp macro="" textlink="">
      <xdr:nvSpPr>
        <xdr:cNvPr id="107" name="人口1人当たり決算額の推移最小値テキスト445"/>
        <xdr:cNvSpPr txBox="1"/>
      </xdr:nvSpPr>
      <xdr:spPr>
        <a:xfrm>
          <a:off x="5740400" y="740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303517</xdr:rowOff>
    </xdr:from>
    <xdr:to>
      <xdr:col>30</xdr:col>
      <xdr:colOff>25400</xdr:colOff>
      <xdr:row>37</xdr:row>
      <xdr:rowOff>303517</xdr:rowOff>
    </xdr:to>
    <xdr:cxnSp macro="">
      <xdr:nvCxnSpPr>
        <xdr:cNvPr id="108" name="直線コネクタ 107"/>
        <xdr:cNvCxnSpPr/>
      </xdr:nvCxnSpPr>
      <xdr:spPr bwMode="auto">
        <a:xfrm>
          <a:off x="5562600" y="74282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25849</xdr:rowOff>
    </xdr:from>
    <xdr:ext cx="762000" cy="259045"/>
    <xdr:sp macro="" textlink="">
      <xdr:nvSpPr>
        <xdr:cNvPr id="109" name="人口1人当たり決算額の推移最大値テキスト445"/>
        <xdr:cNvSpPr txBox="1"/>
      </xdr:nvSpPr>
      <xdr:spPr>
        <a:xfrm>
          <a:off x="5740400" y="5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110922</xdr:rowOff>
    </xdr:from>
    <xdr:to>
      <xdr:col>30</xdr:col>
      <xdr:colOff>25400</xdr:colOff>
      <xdr:row>33</xdr:row>
      <xdr:rowOff>110922</xdr:rowOff>
    </xdr:to>
    <xdr:cxnSp macro="">
      <xdr:nvCxnSpPr>
        <xdr:cNvPr id="110" name="直線コネクタ 109"/>
        <xdr:cNvCxnSpPr/>
      </xdr:nvCxnSpPr>
      <xdr:spPr bwMode="auto">
        <a:xfrm>
          <a:off x="5562600" y="6035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851</xdr:rowOff>
    </xdr:from>
    <xdr:to>
      <xdr:col>29</xdr:col>
      <xdr:colOff>127000</xdr:colOff>
      <xdr:row>36</xdr:row>
      <xdr:rowOff>53924</xdr:rowOff>
    </xdr:to>
    <xdr:cxnSp macro="">
      <xdr:nvCxnSpPr>
        <xdr:cNvPr id="111" name="直線コネクタ 110"/>
        <xdr:cNvCxnSpPr/>
      </xdr:nvCxnSpPr>
      <xdr:spPr bwMode="auto">
        <a:xfrm>
          <a:off x="5003800" y="6954101"/>
          <a:ext cx="647700" cy="53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35844</xdr:rowOff>
    </xdr:from>
    <xdr:ext cx="762000" cy="259045"/>
    <xdr:sp macro="" textlink="">
      <xdr:nvSpPr>
        <xdr:cNvPr id="112" name="人口1人当たり決算額の推移平均値テキスト445"/>
        <xdr:cNvSpPr txBox="1"/>
      </xdr:nvSpPr>
      <xdr:spPr>
        <a:xfrm>
          <a:off x="5740400" y="6646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190767</xdr:rowOff>
    </xdr:from>
    <xdr:to>
      <xdr:col>29</xdr:col>
      <xdr:colOff>177800</xdr:colOff>
      <xdr:row>35</xdr:row>
      <xdr:rowOff>292367</xdr:rowOff>
    </xdr:to>
    <xdr:sp macro="" textlink="">
      <xdr:nvSpPr>
        <xdr:cNvPr id="113" name="フローチャート: 判断 112"/>
        <xdr:cNvSpPr/>
      </xdr:nvSpPr>
      <xdr:spPr bwMode="auto">
        <a:xfrm>
          <a:off x="56007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288201</xdr:rowOff>
    </xdr:from>
    <xdr:to>
      <xdr:col>26</xdr:col>
      <xdr:colOff>50800</xdr:colOff>
      <xdr:row>36</xdr:row>
      <xdr:rowOff>851</xdr:rowOff>
    </xdr:to>
    <xdr:cxnSp macro="">
      <xdr:nvCxnSpPr>
        <xdr:cNvPr id="114" name="直線コネクタ 113"/>
        <xdr:cNvCxnSpPr/>
      </xdr:nvCxnSpPr>
      <xdr:spPr bwMode="auto">
        <a:xfrm>
          <a:off x="4305300" y="6898551"/>
          <a:ext cx="698500" cy="55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181089</xdr:rowOff>
    </xdr:from>
    <xdr:to>
      <xdr:col>26</xdr:col>
      <xdr:colOff>101600</xdr:colOff>
      <xdr:row>35</xdr:row>
      <xdr:rowOff>282689</xdr:rowOff>
    </xdr:to>
    <xdr:sp macro="" textlink="">
      <xdr:nvSpPr>
        <xdr:cNvPr id="115" name="フローチャート: 判断 114"/>
        <xdr:cNvSpPr/>
      </xdr:nvSpPr>
      <xdr:spPr bwMode="auto">
        <a:xfrm>
          <a:off x="49530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292866</xdr:rowOff>
    </xdr:from>
    <xdr:ext cx="736600" cy="259045"/>
    <xdr:sp macro="" textlink="">
      <xdr:nvSpPr>
        <xdr:cNvPr id="116" name="テキスト ボックス 115"/>
        <xdr:cNvSpPr txBox="1"/>
      </xdr:nvSpPr>
      <xdr:spPr>
        <a:xfrm>
          <a:off x="4622800" y="6560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288201</xdr:rowOff>
    </xdr:from>
    <xdr:to>
      <xdr:col>22</xdr:col>
      <xdr:colOff>114300</xdr:colOff>
      <xdr:row>35</xdr:row>
      <xdr:rowOff>295516</xdr:rowOff>
    </xdr:to>
    <xdr:cxnSp macro="">
      <xdr:nvCxnSpPr>
        <xdr:cNvPr id="117" name="直線コネクタ 116"/>
        <xdr:cNvCxnSpPr/>
      </xdr:nvCxnSpPr>
      <xdr:spPr bwMode="auto">
        <a:xfrm flipV="1">
          <a:off x="3606800" y="6898551"/>
          <a:ext cx="698500" cy="7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137198</xdr:rowOff>
    </xdr:from>
    <xdr:to>
      <xdr:col>22</xdr:col>
      <xdr:colOff>165100</xdr:colOff>
      <xdr:row>35</xdr:row>
      <xdr:rowOff>238798</xdr:rowOff>
    </xdr:to>
    <xdr:sp macro="" textlink="">
      <xdr:nvSpPr>
        <xdr:cNvPr id="118" name="フローチャート: 判断 117"/>
        <xdr:cNvSpPr/>
      </xdr:nvSpPr>
      <xdr:spPr bwMode="auto">
        <a:xfrm>
          <a:off x="42545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248975</xdr:rowOff>
    </xdr:from>
    <xdr:ext cx="762000" cy="259045"/>
    <xdr:sp macro="" textlink="">
      <xdr:nvSpPr>
        <xdr:cNvPr id="119" name="テキスト ボックス 118"/>
        <xdr:cNvSpPr txBox="1"/>
      </xdr:nvSpPr>
      <xdr:spPr>
        <a:xfrm>
          <a:off x="3924300" y="65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172453</xdr:rowOff>
    </xdr:from>
    <xdr:to>
      <xdr:col>18</xdr:col>
      <xdr:colOff>177800</xdr:colOff>
      <xdr:row>35</xdr:row>
      <xdr:rowOff>295516</xdr:rowOff>
    </xdr:to>
    <xdr:cxnSp macro="">
      <xdr:nvCxnSpPr>
        <xdr:cNvPr id="120" name="直線コネクタ 119"/>
        <xdr:cNvCxnSpPr/>
      </xdr:nvCxnSpPr>
      <xdr:spPr bwMode="auto">
        <a:xfrm>
          <a:off x="2908300" y="6782803"/>
          <a:ext cx="698500" cy="123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123558</xdr:rowOff>
    </xdr:from>
    <xdr:to>
      <xdr:col>19</xdr:col>
      <xdr:colOff>38100</xdr:colOff>
      <xdr:row>35</xdr:row>
      <xdr:rowOff>225158</xdr:rowOff>
    </xdr:to>
    <xdr:sp macro="" textlink="">
      <xdr:nvSpPr>
        <xdr:cNvPr id="121" name="フローチャート: 判断 120"/>
        <xdr:cNvSpPr/>
      </xdr:nvSpPr>
      <xdr:spPr bwMode="auto">
        <a:xfrm>
          <a:off x="35560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235335</xdr:rowOff>
    </xdr:from>
    <xdr:ext cx="762000" cy="259045"/>
    <xdr:sp macro="" textlink="">
      <xdr:nvSpPr>
        <xdr:cNvPr id="122" name="テキスト ボックス 121"/>
        <xdr:cNvSpPr txBox="1"/>
      </xdr:nvSpPr>
      <xdr:spPr>
        <a:xfrm>
          <a:off x="3225800" y="650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42291</xdr:rowOff>
    </xdr:from>
    <xdr:to>
      <xdr:col>15</xdr:col>
      <xdr:colOff>101600</xdr:colOff>
      <xdr:row>35</xdr:row>
      <xdr:rowOff>143891</xdr:rowOff>
    </xdr:to>
    <xdr:sp macro="" textlink="">
      <xdr:nvSpPr>
        <xdr:cNvPr id="123" name="フローチャート: 判断 122"/>
        <xdr:cNvSpPr/>
      </xdr:nvSpPr>
      <xdr:spPr bwMode="auto">
        <a:xfrm>
          <a:off x="28575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154068</xdr:rowOff>
    </xdr:from>
    <xdr:ext cx="762000" cy="259045"/>
    <xdr:sp macro="" textlink="">
      <xdr:nvSpPr>
        <xdr:cNvPr id="124" name="テキスト ボックス 123"/>
        <xdr:cNvSpPr txBox="1"/>
      </xdr:nvSpPr>
      <xdr:spPr>
        <a:xfrm>
          <a:off x="2527300" y="642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3124</xdr:rowOff>
    </xdr:from>
    <xdr:to>
      <xdr:col>29</xdr:col>
      <xdr:colOff>177800</xdr:colOff>
      <xdr:row>36</xdr:row>
      <xdr:rowOff>104724</xdr:rowOff>
    </xdr:to>
    <xdr:sp macro="" textlink="">
      <xdr:nvSpPr>
        <xdr:cNvPr id="130" name="楕円 129"/>
        <xdr:cNvSpPr/>
      </xdr:nvSpPr>
      <xdr:spPr bwMode="auto">
        <a:xfrm>
          <a:off x="5600700" y="6956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318101</xdr:rowOff>
    </xdr:from>
    <xdr:ext cx="762000" cy="259045"/>
    <xdr:sp macro="" textlink="">
      <xdr:nvSpPr>
        <xdr:cNvPr id="131" name="人口1人当たり決算額の推移該当値テキスト445"/>
        <xdr:cNvSpPr txBox="1"/>
      </xdr:nvSpPr>
      <xdr:spPr>
        <a:xfrm>
          <a:off x="5740400" y="6928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292951</xdr:rowOff>
    </xdr:from>
    <xdr:to>
      <xdr:col>26</xdr:col>
      <xdr:colOff>101600</xdr:colOff>
      <xdr:row>36</xdr:row>
      <xdr:rowOff>51651</xdr:rowOff>
    </xdr:to>
    <xdr:sp macro="" textlink="">
      <xdr:nvSpPr>
        <xdr:cNvPr id="132" name="楕円 131"/>
        <xdr:cNvSpPr/>
      </xdr:nvSpPr>
      <xdr:spPr bwMode="auto">
        <a:xfrm>
          <a:off x="4953000" y="6903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36428</xdr:rowOff>
    </xdr:from>
    <xdr:ext cx="736600" cy="259045"/>
    <xdr:sp macro="" textlink="">
      <xdr:nvSpPr>
        <xdr:cNvPr id="133" name="テキスト ボックス 132"/>
        <xdr:cNvSpPr txBox="1"/>
      </xdr:nvSpPr>
      <xdr:spPr>
        <a:xfrm>
          <a:off x="4622800" y="6989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237401</xdr:rowOff>
    </xdr:from>
    <xdr:to>
      <xdr:col>22</xdr:col>
      <xdr:colOff>165100</xdr:colOff>
      <xdr:row>35</xdr:row>
      <xdr:rowOff>339001</xdr:rowOff>
    </xdr:to>
    <xdr:sp macro="" textlink="">
      <xdr:nvSpPr>
        <xdr:cNvPr id="134" name="楕円 133"/>
        <xdr:cNvSpPr/>
      </xdr:nvSpPr>
      <xdr:spPr bwMode="auto">
        <a:xfrm>
          <a:off x="4254500" y="6847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323778</xdr:rowOff>
    </xdr:from>
    <xdr:ext cx="762000" cy="259045"/>
    <xdr:sp macro="" textlink="">
      <xdr:nvSpPr>
        <xdr:cNvPr id="135" name="テキスト ボックス 134"/>
        <xdr:cNvSpPr txBox="1"/>
      </xdr:nvSpPr>
      <xdr:spPr>
        <a:xfrm>
          <a:off x="3924300" y="693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244716</xdr:rowOff>
    </xdr:from>
    <xdr:to>
      <xdr:col>19</xdr:col>
      <xdr:colOff>38100</xdr:colOff>
      <xdr:row>36</xdr:row>
      <xdr:rowOff>3416</xdr:rowOff>
    </xdr:to>
    <xdr:sp macro="" textlink="">
      <xdr:nvSpPr>
        <xdr:cNvPr id="136" name="楕円 135"/>
        <xdr:cNvSpPr/>
      </xdr:nvSpPr>
      <xdr:spPr bwMode="auto">
        <a:xfrm>
          <a:off x="3556000" y="6855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331093</xdr:rowOff>
    </xdr:from>
    <xdr:ext cx="762000" cy="259045"/>
    <xdr:sp macro="" textlink="">
      <xdr:nvSpPr>
        <xdr:cNvPr id="137" name="テキスト ボックス 136"/>
        <xdr:cNvSpPr txBox="1"/>
      </xdr:nvSpPr>
      <xdr:spPr>
        <a:xfrm>
          <a:off x="3225800" y="694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121653</xdr:rowOff>
    </xdr:from>
    <xdr:to>
      <xdr:col>15</xdr:col>
      <xdr:colOff>101600</xdr:colOff>
      <xdr:row>35</xdr:row>
      <xdr:rowOff>223253</xdr:rowOff>
    </xdr:to>
    <xdr:sp macro="" textlink="">
      <xdr:nvSpPr>
        <xdr:cNvPr id="138" name="楕円 137"/>
        <xdr:cNvSpPr/>
      </xdr:nvSpPr>
      <xdr:spPr bwMode="auto">
        <a:xfrm>
          <a:off x="2857500" y="6732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208030</xdr:rowOff>
    </xdr:from>
    <xdr:ext cx="762000" cy="259045"/>
    <xdr:sp macro="" textlink="">
      <xdr:nvSpPr>
        <xdr:cNvPr id="139" name="テキスト ボックス 138"/>
        <xdr:cNvSpPr txBox="1"/>
      </xdr:nvSpPr>
      <xdr:spPr>
        <a:xfrm>
          <a:off x="2527300" y="68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兵庫県加古川市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267,151
264,573
138.48
81,891,341
81,386,390
312,084
48,406,015
72,179,476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21171</xdr:rowOff>
    </xdr:from>
    <xdr:to>
      <xdr:col>24</xdr:col>
      <xdr:colOff>62865</xdr:colOff>
      <xdr:row>36</xdr:row>
      <xdr:rowOff>163749</xdr:rowOff>
    </xdr:to>
    <xdr:cxnSp macro="">
      <xdr:nvCxnSpPr>
        <xdr:cNvPr id="54" name="直線コネクタ 53"/>
        <xdr:cNvCxnSpPr/>
      </xdr:nvCxnSpPr>
      <xdr:spPr>
        <a:xfrm flipV="1">
          <a:off x="4633595" y="5164671"/>
          <a:ext cx="1270" cy="1171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167576</xdr:rowOff>
    </xdr:from>
    <xdr:ext cx="534377" cy="259045"/>
    <xdr:sp macro="" textlink="">
      <xdr:nvSpPr>
        <xdr:cNvPr id="55" name="人件費最小値テキスト"/>
        <xdr:cNvSpPr txBox="1"/>
      </xdr:nvSpPr>
      <xdr:spPr>
        <a:xfrm>
          <a:off x="4686300" y="63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163749</xdr:rowOff>
    </xdr:from>
    <xdr:to>
      <xdr:col>24</xdr:col>
      <xdr:colOff>152400</xdr:colOff>
      <xdr:row>36</xdr:row>
      <xdr:rowOff>163749</xdr:rowOff>
    </xdr:to>
    <xdr:cxnSp macro="">
      <xdr:nvCxnSpPr>
        <xdr:cNvPr id="56" name="直線コネクタ 55"/>
        <xdr:cNvCxnSpPr/>
      </xdr:nvCxnSpPr>
      <xdr:spPr>
        <a:xfrm>
          <a:off x="4546600" y="633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139298</xdr:rowOff>
    </xdr:from>
    <xdr:ext cx="534377" cy="259045"/>
    <xdr:sp macro="" textlink="">
      <xdr:nvSpPr>
        <xdr:cNvPr id="57" name="人件費最大値テキスト"/>
        <xdr:cNvSpPr txBox="1"/>
      </xdr:nvSpPr>
      <xdr:spPr>
        <a:xfrm>
          <a:off x="4686300" y="493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21171</xdr:rowOff>
    </xdr:from>
    <xdr:to>
      <xdr:col>24</xdr:col>
      <xdr:colOff>152400</xdr:colOff>
      <xdr:row>30</xdr:row>
      <xdr:rowOff>21171</xdr:rowOff>
    </xdr:to>
    <xdr:cxnSp macro="">
      <xdr:nvCxnSpPr>
        <xdr:cNvPr id="58" name="直線コネクタ 57"/>
        <xdr:cNvCxnSpPr/>
      </xdr:nvCxnSpPr>
      <xdr:spPr>
        <a:xfrm>
          <a:off x="4546600" y="5164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134854</xdr:rowOff>
    </xdr:from>
    <xdr:to>
      <xdr:col>24</xdr:col>
      <xdr:colOff>63500</xdr:colOff>
      <xdr:row>33</xdr:row>
      <xdr:rowOff>162834</xdr:rowOff>
    </xdr:to>
    <xdr:cxnSp macro="">
      <xdr:nvCxnSpPr>
        <xdr:cNvPr id="59" name="直線コネクタ 58"/>
        <xdr:cNvCxnSpPr/>
      </xdr:nvCxnSpPr>
      <xdr:spPr>
        <a:xfrm flipV="1">
          <a:off x="3797300" y="5792704"/>
          <a:ext cx="838200" cy="2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99788</xdr:rowOff>
    </xdr:from>
    <xdr:ext cx="534377" cy="259045"/>
    <xdr:sp macro="" textlink="">
      <xdr:nvSpPr>
        <xdr:cNvPr id="60" name="人件費平均値テキスト"/>
        <xdr:cNvSpPr txBox="1"/>
      </xdr:nvSpPr>
      <xdr:spPr>
        <a:xfrm>
          <a:off x="4686300" y="5757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121361</xdr:rowOff>
    </xdr:from>
    <xdr:to>
      <xdr:col>24</xdr:col>
      <xdr:colOff>114300</xdr:colOff>
      <xdr:row>34</xdr:row>
      <xdr:rowOff>51511</xdr:rowOff>
    </xdr:to>
    <xdr:sp macro="" textlink="">
      <xdr:nvSpPr>
        <xdr:cNvPr id="61" name="フローチャート: 判断 60"/>
        <xdr:cNvSpPr/>
      </xdr:nvSpPr>
      <xdr:spPr>
        <a:xfrm>
          <a:off x="4584700" y="577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162834</xdr:rowOff>
    </xdr:from>
    <xdr:to>
      <xdr:col>19</xdr:col>
      <xdr:colOff>177800</xdr:colOff>
      <xdr:row>33</xdr:row>
      <xdr:rowOff>165783</xdr:rowOff>
    </xdr:to>
    <xdr:cxnSp macro="">
      <xdr:nvCxnSpPr>
        <xdr:cNvPr id="62" name="直線コネクタ 61"/>
        <xdr:cNvCxnSpPr/>
      </xdr:nvCxnSpPr>
      <xdr:spPr>
        <a:xfrm flipV="1">
          <a:off x="2908300" y="5820684"/>
          <a:ext cx="889000" cy="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127396</xdr:rowOff>
    </xdr:from>
    <xdr:to>
      <xdr:col>20</xdr:col>
      <xdr:colOff>38100</xdr:colOff>
      <xdr:row>34</xdr:row>
      <xdr:rowOff>57546</xdr:rowOff>
    </xdr:to>
    <xdr:sp macro="" textlink="">
      <xdr:nvSpPr>
        <xdr:cNvPr id="63" name="フローチャート: 判断 62"/>
        <xdr:cNvSpPr/>
      </xdr:nvSpPr>
      <xdr:spPr>
        <a:xfrm>
          <a:off x="3746500" y="578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48673</xdr:rowOff>
    </xdr:from>
    <xdr:ext cx="534377" cy="259045"/>
    <xdr:sp macro="" textlink="">
      <xdr:nvSpPr>
        <xdr:cNvPr id="64" name="テキスト ボックス 63"/>
        <xdr:cNvSpPr txBox="1"/>
      </xdr:nvSpPr>
      <xdr:spPr>
        <a:xfrm>
          <a:off x="3530111" y="587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151930</xdr:rowOff>
    </xdr:from>
    <xdr:to>
      <xdr:col>15</xdr:col>
      <xdr:colOff>50800</xdr:colOff>
      <xdr:row>33</xdr:row>
      <xdr:rowOff>165783</xdr:rowOff>
    </xdr:to>
    <xdr:cxnSp macro="">
      <xdr:nvCxnSpPr>
        <xdr:cNvPr id="65" name="直線コネクタ 64"/>
        <xdr:cNvCxnSpPr/>
      </xdr:nvCxnSpPr>
      <xdr:spPr>
        <a:xfrm>
          <a:off x="2019300" y="5809780"/>
          <a:ext cx="88900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90455</xdr:rowOff>
    </xdr:from>
    <xdr:to>
      <xdr:col>15</xdr:col>
      <xdr:colOff>101600</xdr:colOff>
      <xdr:row>34</xdr:row>
      <xdr:rowOff>20605</xdr:rowOff>
    </xdr:to>
    <xdr:sp macro="" textlink="">
      <xdr:nvSpPr>
        <xdr:cNvPr id="66" name="フローチャート: 判断 65"/>
        <xdr:cNvSpPr/>
      </xdr:nvSpPr>
      <xdr:spPr>
        <a:xfrm>
          <a:off x="2857500" y="57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37132</xdr:rowOff>
    </xdr:from>
    <xdr:ext cx="534377" cy="259045"/>
    <xdr:sp macro="" textlink="">
      <xdr:nvSpPr>
        <xdr:cNvPr id="67" name="テキスト ボックス 66"/>
        <xdr:cNvSpPr txBox="1"/>
      </xdr:nvSpPr>
      <xdr:spPr>
        <a:xfrm>
          <a:off x="2641111" y="552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144546</xdr:rowOff>
    </xdr:from>
    <xdr:to>
      <xdr:col>10</xdr:col>
      <xdr:colOff>114300</xdr:colOff>
      <xdr:row>33</xdr:row>
      <xdr:rowOff>151930</xdr:rowOff>
    </xdr:to>
    <xdr:cxnSp macro="">
      <xdr:nvCxnSpPr>
        <xdr:cNvPr id="68" name="直線コネクタ 67"/>
        <xdr:cNvCxnSpPr/>
      </xdr:nvCxnSpPr>
      <xdr:spPr>
        <a:xfrm>
          <a:off x="1130300" y="5802396"/>
          <a:ext cx="889000" cy="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106731</xdr:rowOff>
    </xdr:from>
    <xdr:to>
      <xdr:col>10</xdr:col>
      <xdr:colOff>165100</xdr:colOff>
      <xdr:row>34</xdr:row>
      <xdr:rowOff>36881</xdr:rowOff>
    </xdr:to>
    <xdr:sp macro="" textlink="">
      <xdr:nvSpPr>
        <xdr:cNvPr id="69" name="フローチャート: 判断 68"/>
        <xdr:cNvSpPr/>
      </xdr:nvSpPr>
      <xdr:spPr>
        <a:xfrm>
          <a:off x="1968500" y="576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28008</xdr:rowOff>
    </xdr:from>
    <xdr:ext cx="534377" cy="259045"/>
    <xdr:sp macro="" textlink="">
      <xdr:nvSpPr>
        <xdr:cNvPr id="70" name="テキスト ボックス 69"/>
        <xdr:cNvSpPr txBox="1"/>
      </xdr:nvSpPr>
      <xdr:spPr>
        <a:xfrm>
          <a:off x="1752111" y="585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133820</xdr:rowOff>
    </xdr:from>
    <xdr:to>
      <xdr:col>6</xdr:col>
      <xdr:colOff>38100</xdr:colOff>
      <xdr:row>34</xdr:row>
      <xdr:rowOff>63970</xdr:rowOff>
    </xdr:to>
    <xdr:sp macro="" textlink="">
      <xdr:nvSpPr>
        <xdr:cNvPr id="71" name="フローチャート: 判断 70"/>
        <xdr:cNvSpPr/>
      </xdr:nvSpPr>
      <xdr:spPr>
        <a:xfrm>
          <a:off x="1079500" y="57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55097</xdr:rowOff>
    </xdr:from>
    <xdr:ext cx="534377" cy="259045"/>
    <xdr:sp macro="" textlink="">
      <xdr:nvSpPr>
        <xdr:cNvPr id="72" name="テキスト ボックス 71"/>
        <xdr:cNvSpPr txBox="1"/>
      </xdr:nvSpPr>
      <xdr:spPr>
        <a:xfrm>
          <a:off x="863111" y="58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84054</xdr:rowOff>
    </xdr:from>
    <xdr:to>
      <xdr:col>24</xdr:col>
      <xdr:colOff>114300</xdr:colOff>
      <xdr:row>34</xdr:row>
      <xdr:rowOff>14204</xdr:rowOff>
    </xdr:to>
    <xdr:sp macro="" textlink="">
      <xdr:nvSpPr>
        <xdr:cNvPr id="78" name="楕円 77"/>
        <xdr:cNvSpPr/>
      </xdr:nvSpPr>
      <xdr:spPr>
        <a:xfrm>
          <a:off x="4584700" y="574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106931</xdr:rowOff>
    </xdr:from>
    <xdr:ext cx="534377" cy="259045"/>
    <xdr:sp macro="" textlink="">
      <xdr:nvSpPr>
        <xdr:cNvPr id="79" name="人件費該当値テキスト"/>
        <xdr:cNvSpPr txBox="1"/>
      </xdr:nvSpPr>
      <xdr:spPr>
        <a:xfrm>
          <a:off x="4686300" y="55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112034</xdr:rowOff>
    </xdr:from>
    <xdr:to>
      <xdr:col>20</xdr:col>
      <xdr:colOff>38100</xdr:colOff>
      <xdr:row>34</xdr:row>
      <xdr:rowOff>42184</xdr:rowOff>
    </xdr:to>
    <xdr:sp macro="" textlink="">
      <xdr:nvSpPr>
        <xdr:cNvPr id="80" name="楕円 79"/>
        <xdr:cNvSpPr/>
      </xdr:nvSpPr>
      <xdr:spPr>
        <a:xfrm>
          <a:off x="3746500" y="576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58711</xdr:rowOff>
    </xdr:from>
    <xdr:ext cx="534377" cy="259045"/>
    <xdr:sp macro="" textlink="">
      <xdr:nvSpPr>
        <xdr:cNvPr id="81" name="テキスト ボックス 80"/>
        <xdr:cNvSpPr txBox="1"/>
      </xdr:nvSpPr>
      <xdr:spPr>
        <a:xfrm>
          <a:off x="3530111" y="554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114983</xdr:rowOff>
    </xdr:from>
    <xdr:to>
      <xdr:col>15</xdr:col>
      <xdr:colOff>101600</xdr:colOff>
      <xdr:row>34</xdr:row>
      <xdr:rowOff>45133</xdr:rowOff>
    </xdr:to>
    <xdr:sp macro="" textlink="">
      <xdr:nvSpPr>
        <xdr:cNvPr id="82" name="楕円 81"/>
        <xdr:cNvSpPr/>
      </xdr:nvSpPr>
      <xdr:spPr>
        <a:xfrm>
          <a:off x="2857500" y="577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36260</xdr:rowOff>
    </xdr:from>
    <xdr:ext cx="534377" cy="259045"/>
    <xdr:sp macro="" textlink="">
      <xdr:nvSpPr>
        <xdr:cNvPr id="83" name="テキスト ボックス 82"/>
        <xdr:cNvSpPr txBox="1"/>
      </xdr:nvSpPr>
      <xdr:spPr>
        <a:xfrm>
          <a:off x="2641111" y="586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101130</xdr:rowOff>
    </xdr:from>
    <xdr:to>
      <xdr:col>10</xdr:col>
      <xdr:colOff>165100</xdr:colOff>
      <xdr:row>34</xdr:row>
      <xdr:rowOff>31280</xdr:rowOff>
    </xdr:to>
    <xdr:sp macro="" textlink="">
      <xdr:nvSpPr>
        <xdr:cNvPr id="84" name="楕円 83"/>
        <xdr:cNvSpPr/>
      </xdr:nvSpPr>
      <xdr:spPr>
        <a:xfrm>
          <a:off x="1968500" y="575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47807</xdr:rowOff>
    </xdr:from>
    <xdr:ext cx="534377" cy="259045"/>
    <xdr:sp macro="" textlink="">
      <xdr:nvSpPr>
        <xdr:cNvPr id="85" name="テキスト ボックス 84"/>
        <xdr:cNvSpPr txBox="1"/>
      </xdr:nvSpPr>
      <xdr:spPr>
        <a:xfrm>
          <a:off x="1752111" y="553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93746</xdr:rowOff>
    </xdr:from>
    <xdr:to>
      <xdr:col>6</xdr:col>
      <xdr:colOff>38100</xdr:colOff>
      <xdr:row>34</xdr:row>
      <xdr:rowOff>23896</xdr:rowOff>
    </xdr:to>
    <xdr:sp macro="" textlink="">
      <xdr:nvSpPr>
        <xdr:cNvPr id="86" name="楕円 85"/>
        <xdr:cNvSpPr/>
      </xdr:nvSpPr>
      <xdr:spPr>
        <a:xfrm>
          <a:off x="1079500" y="575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40423</xdr:rowOff>
    </xdr:from>
    <xdr:ext cx="534377" cy="259045"/>
    <xdr:sp macro="" textlink="">
      <xdr:nvSpPr>
        <xdr:cNvPr id="87" name="テキスト ボックス 86"/>
        <xdr:cNvSpPr txBox="1"/>
      </xdr:nvSpPr>
      <xdr:spPr>
        <a:xfrm>
          <a:off x="863111" y="552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58166</xdr:rowOff>
    </xdr:from>
    <xdr:to>
      <xdr:col>24</xdr:col>
      <xdr:colOff>62865</xdr:colOff>
      <xdr:row>59</xdr:row>
      <xdr:rowOff>27534</xdr:rowOff>
    </xdr:to>
    <xdr:cxnSp macro="">
      <xdr:nvCxnSpPr>
        <xdr:cNvPr id="112" name="直線コネクタ 111"/>
        <xdr:cNvCxnSpPr/>
      </xdr:nvCxnSpPr>
      <xdr:spPr>
        <a:xfrm flipV="1">
          <a:off x="4633595" y="8802116"/>
          <a:ext cx="1270" cy="134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31361</xdr:rowOff>
    </xdr:from>
    <xdr:ext cx="534377" cy="259045"/>
    <xdr:sp macro="" textlink="">
      <xdr:nvSpPr>
        <xdr:cNvPr id="113" name="物件費最小値テキスト"/>
        <xdr:cNvSpPr txBox="1"/>
      </xdr:nvSpPr>
      <xdr:spPr>
        <a:xfrm>
          <a:off x="4686300" y="1014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27534</xdr:rowOff>
    </xdr:from>
    <xdr:to>
      <xdr:col>24</xdr:col>
      <xdr:colOff>152400</xdr:colOff>
      <xdr:row>59</xdr:row>
      <xdr:rowOff>27534</xdr:rowOff>
    </xdr:to>
    <xdr:cxnSp macro="">
      <xdr:nvCxnSpPr>
        <xdr:cNvPr id="114" name="直線コネクタ 113"/>
        <xdr:cNvCxnSpPr/>
      </xdr:nvCxnSpPr>
      <xdr:spPr>
        <a:xfrm>
          <a:off x="4546600" y="1014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4843</xdr:rowOff>
    </xdr:from>
    <xdr:ext cx="534377" cy="259045"/>
    <xdr:sp macro="" textlink="">
      <xdr:nvSpPr>
        <xdr:cNvPr id="115" name="物件費最大値テキスト"/>
        <xdr:cNvSpPr txBox="1"/>
      </xdr:nvSpPr>
      <xdr:spPr>
        <a:xfrm>
          <a:off x="4686300" y="857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58166</xdr:rowOff>
    </xdr:from>
    <xdr:to>
      <xdr:col>24</xdr:col>
      <xdr:colOff>152400</xdr:colOff>
      <xdr:row>51</xdr:row>
      <xdr:rowOff>58166</xdr:rowOff>
    </xdr:to>
    <xdr:cxnSp macro="">
      <xdr:nvCxnSpPr>
        <xdr:cNvPr id="116" name="直線コネクタ 115"/>
        <xdr:cNvCxnSpPr/>
      </xdr:nvCxnSpPr>
      <xdr:spPr>
        <a:xfrm>
          <a:off x="4546600" y="880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60719</xdr:rowOff>
    </xdr:from>
    <xdr:to>
      <xdr:col>24</xdr:col>
      <xdr:colOff>63500</xdr:colOff>
      <xdr:row>57</xdr:row>
      <xdr:rowOff>116763</xdr:rowOff>
    </xdr:to>
    <xdr:cxnSp macro="">
      <xdr:nvCxnSpPr>
        <xdr:cNvPr id="117" name="直線コネクタ 116"/>
        <xdr:cNvCxnSpPr/>
      </xdr:nvCxnSpPr>
      <xdr:spPr>
        <a:xfrm flipV="1">
          <a:off x="3797300" y="9833369"/>
          <a:ext cx="838200" cy="5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13708</xdr:rowOff>
    </xdr:from>
    <xdr:ext cx="534377" cy="259045"/>
    <xdr:sp macro="" textlink="">
      <xdr:nvSpPr>
        <xdr:cNvPr id="118" name="物件費平均値テキスト"/>
        <xdr:cNvSpPr txBox="1"/>
      </xdr:nvSpPr>
      <xdr:spPr>
        <a:xfrm>
          <a:off x="4686300" y="927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162281</xdr:rowOff>
    </xdr:from>
    <xdr:to>
      <xdr:col>24</xdr:col>
      <xdr:colOff>114300</xdr:colOff>
      <xdr:row>55</xdr:row>
      <xdr:rowOff>92431</xdr:rowOff>
    </xdr:to>
    <xdr:sp macro="" textlink="">
      <xdr:nvSpPr>
        <xdr:cNvPr id="119" name="フローチャート: 判断 118"/>
        <xdr:cNvSpPr/>
      </xdr:nvSpPr>
      <xdr:spPr>
        <a:xfrm>
          <a:off x="4584700" y="942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116763</xdr:rowOff>
    </xdr:from>
    <xdr:to>
      <xdr:col>19</xdr:col>
      <xdr:colOff>177800</xdr:colOff>
      <xdr:row>58</xdr:row>
      <xdr:rowOff>12903</xdr:rowOff>
    </xdr:to>
    <xdr:cxnSp macro="">
      <xdr:nvCxnSpPr>
        <xdr:cNvPr id="120" name="直線コネクタ 119"/>
        <xdr:cNvCxnSpPr/>
      </xdr:nvCxnSpPr>
      <xdr:spPr>
        <a:xfrm flipV="1">
          <a:off x="2908300" y="9889413"/>
          <a:ext cx="889000" cy="6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6680</xdr:rowOff>
    </xdr:from>
    <xdr:to>
      <xdr:col>20</xdr:col>
      <xdr:colOff>38100</xdr:colOff>
      <xdr:row>55</xdr:row>
      <xdr:rowOff>108280</xdr:rowOff>
    </xdr:to>
    <xdr:sp macro="" textlink="">
      <xdr:nvSpPr>
        <xdr:cNvPr id="121" name="フローチャート: 判断 120"/>
        <xdr:cNvSpPr/>
      </xdr:nvSpPr>
      <xdr:spPr>
        <a:xfrm>
          <a:off x="37465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124807</xdr:rowOff>
    </xdr:from>
    <xdr:ext cx="534377" cy="259045"/>
    <xdr:sp macro="" textlink="">
      <xdr:nvSpPr>
        <xdr:cNvPr id="122" name="テキスト ボックス 121"/>
        <xdr:cNvSpPr txBox="1"/>
      </xdr:nvSpPr>
      <xdr:spPr>
        <a:xfrm>
          <a:off x="3530111" y="921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12903</xdr:rowOff>
    </xdr:from>
    <xdr:to>
      <xdr:col>15</xdr:col>
      <xdr:colOff>50800</xdr:colOff>
      <xdr:row>58</xdr:row>
      <xdr:rowOff>25286</xdr:rowOff>
    </xdr:to>
    <xdr:cxnSp macro="">
      <xdr:nvCxnSpPr>
        <xdr:cNvPr id="123" name="直線コネクタ 122"/>
        <xdr:cNvCxnSpPr/>
      </xdr:nvCxnSpPr>
      <xdr:spPr>
        <a:xfrm flipV="1">
          <a:off x="2019300" y="9957003"/>
          <a:ext cx="8890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24435</xdr:rowOff>
    </xdr:from>
    <xdr:to>
      <xdr:col>15</xdr:col>
      <xdr:colOff>101600</xdr:colOff>
      <xdr:row>55</xdr:row>
      <xdr:rowOff>126035</xdr:rowOff>
    </xdr:to>
    <xdr:sp macro="" textlink="">
      <xdr:nvSpPr>
        <xdr:cNvPr id="124" name="フローチャート: 判断 123"/>
        <xdr:cNvSpPr/>
      </xdr:nvSpPr>
      <xdr:spPr>
        <a:xfrm>
          <a:off x="2857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142562</xdr:rowOff>
    </xdr:from>
    <xdr:ext cx="534377" cy="259045"/>
    <xdr:sp macro="" textlink="">
      <xdr:nvSpPr>
        <xdr:cNvPr id="125" name="テキスト ボックス 124"/>
        <xdr:cNvSpPr txBox="1"/>
      </xdr:nvSpPr>
      <xdr:spPr>
        <a:xfrm>
          <a:off x="2641111" y="92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25286</xdr:rowOff>
    </xdr:from>
    <xdr:to>
      <xdr:col>10</xdr:col>
      <xdr:colOff>114300</xdr:colOff>
      <xdr:row>58</xdr:row>
      <xdr:rowOff>72034</xdr:rowOff>
    </xdr:to>
    <xdr:cxnSp macro="">
      <xdr:nvCxnSpPr>
        <xdr:cNvPr id="126" name="直線コネクタ 125"/>
        <xdr:cNvCxnSpPr/>
      </xdr:nvCxnSpPr>
      <xdr:spPr>
        <a:xfrm flipV="1">
          <a:off x="1130300" y="9969386"/>
          <a:ext cx="889000" cy="4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71298</xdr:rowOff>
    </xdr:from>
    <xdr:to>
      <xdr:col>10</xdr:col>
      <xdr:colOff>165100</xdr:colOff>
      <xdr:row>56</xdr:row>
      <xdr:rowOff>1448</xdr:rowOff>
    </xdr:to>
    <xdr:sp macro="" textlink="">
      <xdr:nvSpPr>
        <xdr:cNvPr id="127" name="フローチャート: 判断 126"/>
        <xdr:cNvSpPr/>
      </xdr:nvSpPr>
      <xdr:spPr>
        <a:xfrm>
          <a:off x="1968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17975</xdr:rowOff>
    </xdr:from>
    <xdr:ext cx="534377" cy="259045"/>
    <xdr:sp macro="" textlink="">
      <xdr:nvSpPr>
        <xdr:cNvPr id="128" name="テキスト ボックス 127"/>
        <xdr:cNvSpPr txBox="1"/>
      </xdr:nvSpPr>
      <xdr:spPr>
        <a:xfrm>
          <a:off x="1752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22034</xdr:rowOff>
    </xdr:from>
    <xdr:to>
      <xdr:col>6</xdr:col>
      <xdr:colOff>38100</xdr:colOff>
      <xdr:row>56</xdr:row>
      <xdr:rowOff>123634</xdr:rowOff>
    </xdr:to>
    <xdr:sp macro="" textlink="">
      <xdr:nvSpPr>
        <xdr:cNvPr id="129" name="フローチャート: 判断 128"/>
        <xdr:cNvSpPr/>
      </xdr:nvSpPr>
      <xdr:spPr>
        <a:xfrm>
          <a:off x="1079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140161</xdr:rowOff>
    </xdr:from>
    <xdr:ext cx="534377" cy="259045"/>
    <xdr:sp macro="" textlink="">
      <xdr:nvSpPr>
        <xdr:cNvPr id="130" name="テキスト ボックス 129"/>
        <xdr:cNvSpPr txBox="1"/>
      </xdr:nvSpPr>
      <xdr:spPr>
        <a:xfrm>
          <a:off x="863111" y="93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9919</xdr:rowOff>
    </xdr:from>
    <xdr:to>
      <xdr:col>24</xdr:col>
      <xdr:colOff>114300</xdr:colOff>
      <xdr:row>57</xdr:row>
      <xdr:rowOff>111519</xdr:rowOff>
    </xdr:to>
    <xdr:sp macro="" textlink="">
      <xdr:nvSpPr>
        <xdr:cNvPr id="136" name="楕円 135"/>
        <xdr:cNvSpPr/>
      </xdr:nvSpPr>
      <xdr:spPr>
        <a:xfrm>
          <a:off x="4584700" y="97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159796</xdr:rowOff>
    </xdr:from>
    <xdr:ext cx="534377" cy="259045"/>
    <xdr:sp macro="" textlink="">
      <xdr:nvSpPr>
        <xdr:cNvPr id="137" name="物件費該当値テキスト"/>
        <xdr:cNvSpPr txBox="1"/>
      </xdr:nvSpPr>
      <xdr:spPr>
        <a:xfrm>
          <a:off x="4686300" y="976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65963</xdr:rowOff>
    </xdr:from>
    <xdr:to>
      <xdr:col>20</xdr:col>
      <xdr:colOff>38100</xdr:colOff>
      <xdr:row>57</xdr:row>
      <xdr:rowOff>167563</xdr:rowOff>
    </xdr:to>
    <xdr:sp macro="" textlink="">
      <xdr:nvSpPr>
        <xdr:cNvPr id="138" name="楕円 137"/>
        <xdr:cNvSpPr/>
      </xdr:nvSpPr>
      <xdr:spPr>
        <a:xfrm>
          <a:off x="3746500" y="983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158690</xdr:rowOff>
    </xdr:from>
    <xdr:ext cx="534377" cy="259045"/>
    <xdr:sp macro="" textlink="">
      <xdr:nvSpPr>
        <xdr:cNvPr id="139" name="テキスト ボックス 138"/>
        <xdr:cNvSpPr txBox="1"/>
      </xdr:nvSpPr>
      <xdr:spPr>
        <a:xfrm>
          <a:off x="3530111" y="993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133553</xdr:rowOff>
    </xdr:from>
    <xdr:to>
      <xdr:col>15</xdr:col>
      <xdr:colOff>101600</xdr:colOff>
      <xdr:row>58</xdr:row>
      <xdr:rowOff>63703</xdr:rowOff>
    </xdr:to>
    <xdr:sp macro="" textlink="">
      <xdr:nvSpPr>
        <xdr:cNvPr id="140" name="楕円 139"/>
        <xdr:cNvSpPr/>
      </xdr:nvSpPr>
      <xdr:spPr>
        <a:xfrm>
          <a:off x="2857500" y="990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54830</xdr:rowOff>
    </xdr:from>
    <xdr:ext cx="534377" cy="259045"/>
    <xdr:sp macro="" textlink="">
      <xdr:nvSpPr>
        <xdr:cNvPr id="141" name="テキスト ボックス 140"/>
        <xdr:cNvSpPr txBox="1"/>
      </xdr:nvSpPr>
      <xdr:spPr>
        <a:xfrm>
          <a:off x="2641111" y="999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145936</xdr:rowOff>
    </xdr:from>
    <xdr:to>
      <xdr:col>10</xdr:col>
      <xdr:colOff>165100</xdr:colOff>
      <xdr:row>58</xdr:row>
      <xdr:rowOff>76086</xdr:rowOff>
    </xdr:to>
    <xdr:sp macro="" textlink="">
      <xdr:nvSpPr>
        <xdr:cNvPr id="142" name="楕円 141"/>
        <xdr:cNvSpPr/>
      </xdr:nvSpPr>
      <xdr:spPr>
        <a:xfrm>
          <a:off x="1968500" y="991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67213</xdr:rowOff>
    </xdr:from>
    <xdr:ext cx="534377" cy="259045"/>
    <xdr:sp macro="" textlink="">
      <xdr:nvSpPr>
        <xdr:cNvPr id="143" name="テキスト ボックス 142"/>
        <xdr:cNvSpPr txBox="1"/>
      </xdr:nvSpPr>
      <xdr:spPr>
        <a:xfrm>
          <a:off x="1752111" y="1001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21234</xdr:rowOff>
    </xdr:from>
    <xdr:to>
      <xdr:col>6</xdr:col>
      <xdr:colOff>38100</xdr:colOff>
      <xdr:row>58</xdr:row>
      <xdr:rowOff>122834</xdr:rowOff>
    </xdr:to>
    <xdr:sp macro="" textlink="">
      <xdr:nvSpPr>
        <xdr:cNvPr id="144" name="楕円 143"/>
        <xdr:cNvSpPr/>
      </xdr:nvSpPr>
      <xdr:spPr>
        <a:xfrm>
          <a:off x="1079500" y="996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113961</xdr:rowOff>
    </xdr:from>
    <xdr:ext cx="534377" cy="259045"/>
    <xdr:sp macro="" textlink="">
      <xdr:nvSpPr>
        <xdr:cNvPr id="145" name="テキスト ボックス 144"/>
        <xdr:cNvSpPr txBox="1"/>
      </xdr:nvSpPr>
      <xdr:spPr>
        <a:xfrm>
          <a:off x="863111" y="1005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57221</xdr:rowOff>
    </xdr:from>
    <xdr:to>
      <xdr:col>24</xdr:col>
      <xdr:colOff>62865</xdr:colOff>
      <xdr:row>78</xdr:row>
      <xdr:rowOff>107421</xdr:rowOff>
    </xdr:to>
    <xdr:cxnSp macro="">
      <xdr:nvCxnSpPr>
        <xdr:cNvPr id="167" name="直線コネクタ 166"/>
        <xdr:cNvCxnSpPr/>
      </xdr:nvCxnSpPr>
      <xdr:spPr>
        <a:xfrm flipV="1">
          <a:off x="4633595" y="12230171"/>
          <a:ext cx="1270" cy="1250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111248</xdr:rowOff>
    </xdr:from>
    <xdr:ext cx="378565" cy="259045"/>
    <xdr:sp macro="" textlink="">
      <xdr:nvSpPr>
        <xdr:cNvPr id="168" name="維持補修費最小値テキスト"/>
        <xdr:cNvSpPr txBox="1"/>
      </xdr:nvSpPr>
      <xdr:spPr>
        <a:xfrm>
          <a:off x="4686300" y="13484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107421</xdr:rowOff>
    </xdr:from>
    <xdr:to>
      <xdr:col>24</xdr:col>
      <xdr:colOff>152400</xdr:colOff>
      <xdr:row>78</xdr:row>
      <xdr:rowOff>107421</xdr:rowOff>
    </xdr:to>
    <xdr:cxnSp macro="">
      <xdr:nvCxnSpPr>
        <xdr:cNvPr id="169" name="直線コネクタ 168"/>
        <xdr:cNvCxnSpPr/>
      </xdr:nvCxnSpPr>
      <xdr:spPr>
        <a:xfrm>
          <a:off x="4546600" y="1348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3898</xdr:rowOff>
    </xdr:from>
    <xdr:ext cx="534377" cy="259045"/>
    <xdr:sp macro="" textlink="">
      <xdr:nvSpPr>
        <xdr:cNvPr id="170" name="維持補修費最大値テキスト"/>
        <xdr:cNvSpPr txBox="1"/>
      </xdr:nvSpPr>
      <xdr:spPr>
        <a:xfrm>
          <a:off x="4686300" y="1200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57221</xdr:rowOff>
    </xdr:from>
    <xdr:to>
      <xdr:col>24</xdr:col>
      <xdr:colOff>152400</xdr:colOff>
      <xdr:row>71</xdr:row>
      <xdr:rowOff>57221</xdr:rowOff>
    </xdr:to>
    <xdr:cxnSp macro="">
      <xdr:nvCxnSpPr>
        <xdr:cNvPr id="171" name="直線コネクタ 170"/>
        <xdr:cNvCxnSpPr/>
      </xdr:nvCxnSpPr>
      <xdr:spPr>
        <a:xfrm>
          <a:off x="4546600" y="1223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164023</xdr:rowOff>
    </xdr:from>
    <xdr:to>
      <xdr:col>24</xdr:col>
      <xdr:colOff>63500</xdr:colOff>
      <xdr:row>77</xdr:row>
      <xdr:rowOff>167177</xdr:rowOff>
    </xdr:to>
    <xdr:cxnSp macro="">
      <xdr:nvCxnSpPr>
        <xdr:cNvPr id="172" name="直線コネクタ 171"/>
        <xdr:cNvCxnSpPr/>
      </xdr:nvCxnSpPr>
      <xdr:spPr>
        <a:xfrm flipV="1">
          <a:off x="3797300" y="13365673"/>
          <a:ext cx="838200" cy="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42739</xdr:rowOff>
    </xdr:from>
    <xdr:ext cx="469744" cy="259045"/>
    <xdr:sp macro="" textlink="">
      <xdr:nvSpPr>
        <xdr:cNvPr id="173" name="維持補修費平均値テキスト"/>
        <xdr:cNvSpPr txBox="1"/>
      </xdr:nvSpPr>
      <xdr:spPr>
        <a:xfrm>
          <a:off x="4686300" y="13072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19862</xdr:rowOff>
    </xdr:from>
    <xdr:to>
      <xdr:col>24</xdr:col>
      <xdr:colOff>114300</xdr:colOff>
      <xdr:row>77</xdr:row>
      <xdr:rowOff>121462</xdr:rowOff>
    </xdr:to>
    <xdr:sp macro="" textlink="">
      <xdr:nvSpPr>
        <xdr:cNvPr id="174" name="フローチャート: 判断 173"/>
        <xdr:cNvSpPr/>
      </xdr:nvSpPr>
      <xdr:spPr>
        <a:xfrm>
          <a:off x="45847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167177</xdr:rowOff>
    </xdr:from>
    <xdr:to>
      <xdr:col>19</xdr:col>
      <xdr:colOff>177800</xdr:colOff>
      <xdr:row>78</xdr:row>
      <xdr:rowOff>1946</xdr:rowOff>
    </xdr:to>
    <xdr:cxnSp macro="">
      <xdr:nvCxnSpPr>
        <xdr:cNvPr id="175" name="直線コネクタ 174"/>
        <xdr:cNvCxnSpPr/>
      </xdr:nvCxnSpPr>
      <xdr:spPr>
        <a:xfrm flipV="1">
          <a:off x="2908300" y="13368827"/>
          <a:ext cx="889000" cy="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52279</xdr:rowOff>
    </xdr:from>
    <xdr:to>
      <xdr:col>20</xdr:col>
      <xdr:colOff>38100</xdr:colOff>
      <xdr:row>77</xdr:row>
      <xdr:rowOff>153879</xdr:rowOff>
    </xdr:to>
    <xdr:sp macro="" textlink="">
      <xdr:nvSpPr>
        <xdr:cNvPr id="176" name="フローチャート: 判断 175"/>
        <xdr:cNvSpPr/>
      </xdr:nvSpPr>
      <xdr:spPr>
        <a:xfrm>
          <a:off x="3746500" y="1325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170406</xdr:rowOff>
    </xdr:from>
    <xdr:ext cx="469744" cy="259045"/>
    <xdr:sp macro="" textlink="">
      <xdr:nvSpPr>
        <xdr:cNvPr id="177" name="テキスト ボックス 176"/>
        <xdr:cNvSpPr txBox="1"/>
      </xdr:nvSpPr>
      <xdr:spPr>
        <a:xfrm>
          <a:off x="3562428" y="1302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1946</xdr:rowOff>
    </xdr:from>
    <xdr:to>
      <xdr:col>15</xdr:col>
      <xdr:colOff>50800</xdr:colOff>
      <xdr:row>78</xdr:row>
      <xdr:rowOff>23343</xdr:rowOff>
    </xdr:to>
    <xdr:cxnSp macro="">
      <xdr:nvCxnSpPr>
        <xdr:cNvPr id="178" name="直線コネクタ 177"/>
        <xdr:cNvCxnSpPr/>
      </xdr:nvCxnSpPr>
      <xdr:spPr>
        <a:xfrm flipV="1">
          <a:off x="2019300" y="13375046"/>
          <a:ext cx="889000" cy="2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66543</xdr:rowOff>
    </xdr:from>
    <xdr:to>
      <xdr:col>15</xdr:col>
      <xdr:colOff>101600</xdr:colOff>
      <xdr:row>77</xdr:row>
      <xdr:rowOff>168143</xdr:rowOff>
    </xdr:to>
    <xdr:sp macro="" textlink="">
      <xdr:nvSpPr>
        <xdr:cNvPr id="179" name="フローチャート: 判断 178"/>
        <xdr:cNvSpPr/>
      </xdr:nvSpPr>
      <xdr:spPr>
        <a:xfrm>
          <a:off x="2857500" y="1326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13220</xdr:rowOff>
    </xdr:from>
    <xdr:ext cx="469744" cy="259045"/>
    <xdr:sp macro="" textlink="">
      <xdr:nvSpPr>
        <xdr:cNvPr id="180" name="テキスト ボックス 179"/>
        <xdr:cNvSpPr txBox="1"/>
      </xdr:nvSpPr>
      <xdr:spPr>
        <a:xfrm>
          <a:off x="2673428" y="1304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18405</xdr:rowOff>
    </xdr:from>
    <xdr:to>
      <xdr:col>10</xdr:col>
      <xdr:colOff>114300</xdr:colOff>
      <xdr:row>78</xdr:row>
      <xdr:rowOff>23343</xdr:rowOff>
    </xdr:to>
    <xdr:cxnSp macro="">
      <xdr:nvCxnSpPr>
        <xdr:cNvPr id="181" name="直線コネクタ 180"/>
        <xdr:cNvCxnSpPr/>
      </xdr:nvCxnSpPr>
      <xdr:spPr>
        <a:xfrm>
          <a:off x="1130300" y="13391505"/>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60051</xdr:rowOff>
    </xdr:from>
    <xdr:to>
      <xdr:col>10</xdr:col>
      <xdr:colOff>165100</xdr:colOff>
      <xdr:row>77</xdr:row>
      <xdr:rowOff>161651</xdr:rowOff>
    </xdr:to>
    <xdr:sp macro="" textlink="">
      <xdr:nvSpPr>
        <xdr:cNvPr id="182" name="フローチャート: 判断 181"/>
        <xdr:cNvSpPr/>
      </xdr:nvSpPr>
      <xdr:spPr>
        <a:xfrm>
          <a:off x="1968500" y="1326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6728</xdr:rowOff>
    </xdr:from>
    <xdr:ext cx="469744" cy="259045"/>
    <xdr:sp macro="" textlink="">
      <xdr:nvSpPr>
        <xdr:cNvPr id="183" name="テキスト ボックス 182"/>
        <xdr:cNvSpPr txBox="1"/>
      </xdr:nvSpPr>
      <xdr:spPr>
        <a:xfrm>
          <a:off x="1784428" y="1303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71664</xdr:rowOff>
    </xdr:from>
    <xdr:to>
      <xdr:col>6</xdr:col>
      <xdr:colOff>38100</xdr:colOff>
      <xdr:row>78</xdr:row>
      <xdr:rowOff>1814</xdr:rowOff>
    </xdr:to>
    <xdr:sp macro="" textlink="">
      <xdr:nvSpPr>
        <xdr:cNvPr id="184" name="フローチャート: 判断 183"/>
        <xdr:cNvSpPr/>
      </xdr:nvSpPr>
      <xdr:spPr>
        <a:xfrm>
          <a:off x="1079500" y="1327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18341</xdr:rowOff>
    </xdr:from>
    <xdr:ext cx="469744" cy="259045"/>
    <xdr:sp macro="" textlink="">
      <xdr:nvSpPr>
        <xdr:cNvPr id="185" name="テキスト ボックス 184"/>
        <xdr:cNvSpPr txBox="1"/>
      </xdr:nvSpPr>
      <xdr:spPr>
        <a:xfrm>
          <a:off x="895428" y="1304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113223</xdr:rowOff>
    </xdr:from>
    <xdr:to>
      <xdr:col>24</xdr:col>
      <xdr:colOff>114300</xdr:colOff>
      <xdr:row>78</xdr:row>
      <xdr:rowOff>43373</xdr:rowOff>
    </xdr:to>
    <xdr:sp macro="" textlink="">
      <xdr:nvSpPr>
        <xdr:cNvPr id="191" name="楕円 190"/>
        <xdr:cNvSpPr/>
      </xdr:nvSpPr>
      <xdr:spPr>
        <a:xfrm>
          <a:off x="4584700" y="1331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28150</xdr:rowOff>
    </xdr:from>
    <xdr:ext cx="469744" cy="259045"/>
    <xdr:sp macro="" textlink="">
      <xdr:nvSpPr>
        <xdr:cNvPr id="192" name="維持補修費該当値テキスト"/>
        <xdr:cNvSpPr txBox="1"/>
      </xdr:nvSpPr>
      <xdr:spPr>
        <a:xfrm>
          <a:off x="4686300" y="13229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116377</xdr:rowOff>
    </xdr:from>
    <xdr:to>
      <xdr:col>20</xdr:col>
      <xdr:colOff>38100</xdr:colOff>
      <xdr:row>78</xdr:row>
      <xdr:rowOff>46527</xdr:rowOff>
    </xdr:to>
    <xdr:sp macro="" textlink="">
      <xdr:nvSpPr>
        <xdr:cNvPr id="193" name="楕円 192"/>
        <xdr:cNvSpPr/>
      </xdr:nvSpPr>
      <xdr:spPr>
        <a:xfrm>
          <a:off x="3746500" y="1331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37654</xdr:rowOff>
    </xdr:from>
    <xdr:ext cx="469744" cy="259045"/>
    <xdr:sp macro="" textlink="">
      <xdr:nvSpPr>
        <xdr:cNvPr id="194" name="テキスト ボックス 193"/>
        <xdr:cNvSpPr txBox="1"/>
      </xdr:nvSpPr>
      <xdr:spPr>
        <a:xfrm>
          <a:off x="3562428" y="1341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122596</xdr:rowOff>
    </xdr:from>
    <xdr:to>
      <xdr:col>15</xdr:col>
      <xdr:colOff>101600</xdr:colOff>
      <xdr:row>78</xdr:row>
      <xdr:rowOff>52746</xdr:rowOff>
    </xdr:to>
    <xdr:sp macro="" textlink="">
      <xdr:nvSpPr>
        <xdr:cNvPr id="195" name="楕円 194"/>
        <xdr:cNvSpPr/>
      </xdr:nvSpPr>
      <xdr:spPr>
        <a:xfrm>
          <a:off x="2857500" y="133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43873</xdr:rowOff>
    </xdr:from>
    <xdr:ext cx="469744" cy="259045"/>
    <xdr:sp macro="" textlink="">
      <xdr:nvSpPr>
        <xdr:cNvPr id="196" name="テキスト ボックス 195"/>
        <xdr:cNvSpPr txBox="1"/>
      </xdr:nvSpPr>
      <xdr:spPr>
        <a:xfrm>
          <a:off x="2673428" y="1341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143993</xdr:rowOff>
    </xdr:from>
    <xdr:to>
      <xdr:col>10</xdr:col>
      <xdr:colOff>165100</xdr:colOff>
      <xdr:row>78</xdr:row>
      <xdr:rowOff>74143</xdr:rowOff>
    </xdr:to>
    <xdr:sp macro="" textlink="">
      <xdr:nvSpPr>
        <xdr:cNvPr id="197" name="楕円 196"/>
        <xdr:cNvSpPr/>
      </xdr:nvSpPr>
      <xdr:spPr>
        <a:xfrm>
          <a:off x="1968500" y="1334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65270</xdr:rowOff>
    </xdr:from>
    <xdr:ext cx="469744" cy="259045"/>
    <xdr:sp macro="" textlink="">
      <xdr:nvSpPr>
        <xdr:cNvPr id="198" name="テキスト ボックス 197"/>
        <xdr:cNvSpPr txBox="1"/>
      </xdr:nvSpPr>
      <xdr:spPr>
        <a:xfrm>
          <a:off x="1784428" y="1343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139055</xdr:rowOff>
    </xdr:from>
    <xdr:to>
      <xdr:col>6</xdr:col>
      <xdr:colOff>38100</xdr:colOff>
      <xdr:row>78</xdr:row>
      <xdr:rowOff>69205</xdr:rowOff>
    </xdr:to>
    <xdr:sp macro="" textlink="">
      <xdr:nvSpPr>
        <xdr:cNvPr id="199" name="楕円 198"/>
        <xdr:cNvSpPr/>
      </xdr:nvSpPr>
      <xdr:spPr>
        <a:xfrm>
          <a:off x="1079500" y="1334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60332</xdr:rowOff>
    </xdr:from>
    <xdr:ext cx="469744" cy="259045"/>
    <xdr:sp macro="" textlink="">
      <xdr:nvSpPr>
        <xdr:cNvPr id="200" name="テキスト ボックス 199"/>
        <xdr:cNvSpPr txBox="1"/>
      </xdr:nvSpPr>
      <xdr:spPr>
        <a:xfrm>
          <a:off x="895428" y="1343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131890</xdr:rowOff>
    </xdr:from>
    <xdr:to>
      <xdr:col>24</xdr:col>
      <xdr:colOff>62865</xdr:colOff>
      <xdr:row>98</xdr:row>
      <xdr:rowOff>18751</xdr:rowOff>
    </xdr:to>
    <xdr:cxnSp macro="">
      <xdr:nvCxnSpPr>
        <xdr:cNvPr id="225" name="直線コネクタ 224"/>
        <xdr:cNvCxnSpPr/>
      </xdr:nvCxnSpPr>
      <xdr:spPr>
        <a:xfrm flipV="1">
          <a:off x="4633595" y="15562390"/>
          <a:ext cx="1270" cy="1258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22578</xdr:rowOff>
    </xdr:from>
    <xdr:ext cx="534377" cy="259045"/>
    <xdr:sp macro="" textlink="">
      <xdr:nvSpPr>
        <xdr:cNvPr id="226" name="扶助費最小値テキスト"/>
        <xdr:cNvSpPr txBox="1"/>
      </xdr:nvSpPr>
      <xdr:spPr>
        <a:xfrm>
          <a:off x="4686300" y="1682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18751</xdr:rowOff>
    </xdr:from>
    <xdr:to>
      <xdr:col>24</xdr:col>
      <xdr:colOff>152400</xdr:colOff>
      <xdr:row>98</xdr:row>
      <xdr:rowOff>18751</xdr:rowOff>
    </xdr:to>
    <xdr:cxnSp macro="">
      <xdr:nvCxnSpPr>
        <xdr:cNvPr id="227" name="直線コネクタ 226"/>
        <xdr:cNvCxnSpPr/>
      </xdr:nvCxnSpPr>
      <xdr:spPr>
        <a:xfrm>
          <a:off x="4546600" y="1682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78567</xdr:rowOff>
    </xdr:from>
    <xdr:ext cx="599010" cy="259045"/>
    <xdr:sp macro="" textlink="">
      <xdr:nvSpPr>
        <xdr:cNvPr id="228" name="扶助費最大値テキスト"/>
        <xdr:cNvSpPr txBox="1"/>
      </xdr:nvSpPr>
      <xdr:spPr>
        <a:xfrm>
          <a:off x="4686300" y="1533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131890</xdr:rowOff>
    </xdr:from>
    <xdr:to>
      <xdr:col>24</xdr:col>
      <xdr:colOff>152400</xdr:colOff>
      <xdr:row>90</xdr:row>
      <xdr:rowOff>131890</xdr:rowOff>
    </xdr:to>
    <xdr:cxnSp macro="">
      <xdr:nvCxnSpPr>
        <xdr:cNvPr id="229" name="直線コネクタ 228"/>
        <xdr:cNvCxnSpPr/>
      </xdr:nvCxnSpPr>
      <xdr:spPr>
        <a:xfrm>
          <a:off x="4546600" y="1556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27076</xdr:rowOff>
    </xdr:from>
    <xdr:to>
      <xdr:col>24</xdr:col>
      <xdr:colOff>63500</xdr:colOff>
      <xdr:row>97</xdr:row>
      <xdr:rowOff>95904</xdr:rowOff>
    </xdr:to>
    <xdr:cxnSp macro="">
      <xdr:nvCxnSpPr>
        <xdr:cNvPr id="230" name="直線コネクタ 229"/>
        <xdr:cNvCxnSpPr/>
      </xdr:nvCxnSpPr>
      <xdr:spPr>
        <a:xfrm flipV="1">
          <a:off x="3797300" y="16657726"/>
          <a:ext cx="838200" cy="6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75810</xdr:rowOff>
    </xdr:from>
    <xdr:ext cx="534377" cy="259045"/>
    <xdr:sp macro="" textlink="">
      <xdr:nvSpPr>
        <xdr:cNvPr id="231" name="扶助費平均値テキスト"/>
        <xdr:cNvSpPr txBox="1"/>
      </xdr:nvSpPr>
      <xdr:spPr>
        <a:xfrm>
          <a:off x="4686300" y="16192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52933</xdr:rowOff>
    </xdr:from>
    <xdr:to>
      <xdr:col>24</xdr:col>
      <xdr:colOff>114300</xdr:colOff>
      <xdr:row>95</xdr:row>
      <xdr:rowOff>154533</xdr:rowOff>
    </xdr:to>
    <xdr:sp macro="" textlink="">
      <xdr:nvSpPr>
        <xdr:cNvPr id="232" name="フローチャート: 判断 231"/>
        <xdr:cNvSpPr/>
      </xdr:nvSpPr>
      <xdr:spPr>
        <a:xfrm>
          <a:off x="45847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95904</xdr:rowOff>
    </xdr:from>
    <xdr:to>
      <xdr:col>19</xdr:col>
      <xdr:colOff>177800</xdr:colOff>
      <xdr:row>97</xdr:row>
      <xdr:rowOff>160789</xdr:rowOff>
    </xdr:to>
    <xdr:cxnSp macro="">
      <xdr:nvCxnSpPr>
        <xdr:cNvPr id="233" name="直線コネクタ 232"/>
        <xdr:cNvCxnSpPr/>
      </xdr:nvCxnSpPr>
      <xdr:spPr>
        <a:xfrm flipV="1">
          <a:off x="2908300" y="16726554"/>
          <a:ext cx="889000" cy="6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98406</xdr:rowOff>
    </xdr:from>
    <xdr:to>
      <xdr:col>20</xdr:col>
      <xdr:colOff>38100</xdr:colOff>
      <xdr:row>96</xdr:row>
      <xdr:rowOff>28556</xdr:rowOff>
    </xdr:to>
    <xdr:sp macro="" textlink="">
      <xdr:nvSpPr>
        <xdr:cNvPr id="234" name="フローチャート: 判断 233"/>
        <xdr:cNvSpPr/>
      </xdr:nvSpPr>
      <xdr:spPr>
        <a:xfrm>
          <a:off x="3746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45083</xdr:rowOff>
    </xdr:from>
    <xdr:ext cx="534377" cy="259045"/>
    <xdr:sp macro="" textlink="">
      <xdr:nvSpPr>
        <xdr:cNvPr id="235" name="テキスト ボックス 234"/>
        <xdr:cNvSpPr txBox="1"/>
      </xdr:nvSpPr>
      <xdr:spPr>
        <a:xfrm>
          <a:off x="3530111" y="161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160789</xdr:rowOff>
    </xdr:from>
    <xdr:to>
      <xdr:col>15</xdr:col>
      <xdr:colOff>50800</xdr:colOff>
      <xdr:row>98</xdr:row>
      <xdr:rowOff>45707</xdr:rowOff>
    </xdr:to>
    <xdr:cxnSp macro="">
      <xdr:nvCxnSpPr>
        <xdr:cNvPr id="236" name="直線コネクタ 235"/>
        <xdr:cNvCxnSpPr/>
      </xdr:nvCxnSpPr>
      <xdr:spPr>
        <a:xfrm flipV="1">
          <a:off x="2019300" y="16791439"/>
          <a:ext cx="889000" cy="5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154546</xdr:rowOff>
    </xdr:from>
    <xdr:to>
      <xdr:col>15</xdr:col>
      <xdr:colOff>101600</xdr:colOff>
      <xdr:row>96</xdr:row>
      <xdr:rowOff>84696</xdr:rowOff>
    </xdr:to>
    <xdr:sp macro="" textlink="">
      <xdr:nvSpPr>
        <xdr:cNvPr id="237" name="フローチャート: 判断 236"/>
        <xdr:cNvSpPr/>
      </xdr:nvSpPr>
      <xdr:spPr>
        <a:xfrm>
          <a:off x="2857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101223</xdr:rowOff>
    </xdr:from>
    <xdr:ext cx="534377" cy="259045"/>
    <xdr:sp macro="" textlink="">
      <xdr:nvSpPr>
        <xdr:cNvPr id="238" name="テキスト ボックス 237"/>
        <xdr:cNvSpPr txBox="1"/>
      </xdr:nvSpPr>
      <xdr:spPr>
        <a:xfrm>
          <a:off x="2641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45707</xdr:rowOff>
    </xdr:from>
    <xdr:to>
      <xdr:col>10</xdr:col>
      <xdr:colOff>114300</xdr:colOff>
      <xdr:row>98</xdr:row>
      <xdr:rowOff>131547</xdr:rowOff>
    </xdr:to>
    <xdr:cxnSp macro="">
      <xdr:nvCxnSpPr>
        <xdr:cNvPr id="239" name="直線コネクタ 238"/>
        <xdr:cNvCxnSpPr/>
      </xdr:nvCxnSpPr>
      <xdr:spPr>
        <a:xfrm flipV="1">
          <a:off x="1130300" y="16847807"/>
          <a:ext cx="889000" cy="8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48400</xdr:rowOff>
    </xdr:from>
    <xdr:to>
      <xdr:col>10</xdr:col>
      <xdr:colOff>165100</xdr:colOff>
      <xdr:row>96</xdr:row>
      <xdr:rowOff>150000</xdr:rowOff>
    </xdr:to>
    <xdr:sp macro="" textlink="">
      <xdr:nvSpPr>
        <xdr:cNvPr id="240" name="フローチャート: 判断 239"/>
        <xdr:cNvSpPr/>
      </xdr:nvSpPr>
      <xdr:spPr>
        <a:xfrm>
          <a:off x="1968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166527</xdr:rowOff>
    </xdr:from>
    <xdr:ext cx="534377" cy="259045"/>
    <xdr:sp macro="" textlink="">
      <xdr:nvSpPr>
        <xdr:cNvPr id="241" name="テキスト ボックス 240"/>
        <xdr:cNvSpPr txBox="1"/>
      </xdr:nvSpPr>
      <xdr:spPr>
        <a:xfrm>
          <a:off x="1752111" y="162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145326</xdr:rowOff>
    </xdr:from>
    <xdr:to>
      <xdr:col>6</xdr:col>
      <xdr:colOff>38100</xdr:colOff>
      <xdr:row>97</xdr:row>
      <xdr:rowOff>75476</xdr:rowOff>
    </xdr:to>
    <xdr:sp macro="" textlink="">
      <xdr:nvSpPr>
        <xdr:cNvPr id="242" name="フローチャート: 判断 241"/>
        <xdr:cNvSpPr/>
      </xdr:nvSpPr>
      <xdr:spPr>
        <a:xfrm>
          <a:off x="1079500" y="166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92003</xdr:rowOff>
    </xdr:from>
    <xdr:ext cx="534377" cy="259045"/>
    <xdr:sp macro="" textlink="">
      <xdr:nvSpPr>
        <xdr:cNvPr id="243" name="テキスト ボックス 242"/>
        <xdr:cNvSpPr txBox="1"/>
      </xdr:nvSpPr>
      <xdr:spPr>
        <a:xfrm>
          <a:off x="863111" y="163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147726</xdr:rowOff>
    </xdr:from>
    <xdr:to>
      <xdr:col>24</xdr:col>
      <xdr:colOff>114300</xdr:colOff>
      <xdr:row>97</xdr:row>
      <xdr:rowOff>77876</xdr:rowOff>
    </xdr:to>
    <xdr:sp macro="" textlink="">
      <xdr:nvSpPr>
        <xdr:cNvPr id="249" name="楕円 248"/>
        <xdr:cNvSpPr/>
      </xdr:nvSpPr>
      <xdr:spPr>
        <a:xfrm>
          <a:off x="4584700" y="1660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126153</xdr:rowOff>
    </xdr:from>
    <xdr:ext cx="534377" cy="259045"/>
    <xdr:sp macro="" textlink="">
      <xdr:nvSpPr>
        <xdr:cNvPr id="250" name="扶助費該当値テキスト"/>
        <xdr:cNvSpPr txBox="1"/>
      </xdr:nvSpPr>
      <xdr:spPr>
        <a:xfrm>
          <a:off x="4686300" y="1658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45104</xdr:rowOff>
    </xdr:from>
    <xdr:to>
      <xdr:col>20</xdr:col>
      <xdr:colOff>38100</xdr:colOff>
      <xdr:row>97</xdr:row>
      <xdr:rowOff>146704</xdr:rowOff>
    </xdr:to>
    <xdr:sp macro="" textlink="">
      <xdr:nvSpPr>
        <xdr:cNvPr id="251" name="楕円 250"/>
        <xdr:cNvSpPr/>
      </xdr:nvSpPr>
      <xdr:spPr>
        <a:xfrm>
          <a:off x="3746500" y="1667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137831</xdr:rowOff>
    </xdr:from>
    <xdr:ext cx="534377" cy="259045"/>
    <xdr:sp macro="" textlink="">
      <xdr:nvSpPr>
        <xdr:cNvPr id="252" name="テキスト ボックス 251"/>
        <xdr:cNvSpPr txBox="1"/>
      </xdr:nvSpPr>
      <xdr:spPr>
        <a:xfrm>
          <a:off x="3530111" y="1676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109989</xdr:rowOff>
    </xdr:from>
    <xdr:to>
      <xdr:col>15</xdr:col>
      <xdr:colOff>101600</xdr:colOff>
      <xdr:row>98</xdr:row>
      <xdr:rowOff>40139</xdr:rowOff>
    </xdr:to>
    <xdr:sp macro="" textlink="">
      <xdr:nvSpPr>
        <xdr:cNvPr id="253" name="楕円 252"/>
        <xdr:cNvSpPr/>
      </xdr:nvSpPr>
      <xdr:spPr>
        <a:xfrm>
          <a:off x="2857500" y="1674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31266</xdr:rowOff>
    </xdr:from>
    <xdr:ext cx="534377" cy="259045"/>
    <xdr:sp macro="" textlink="">
      <xdr:nvSpPr>
        <xdr:cNvPr id="254" name="テキスト ボックス 253"/>
        <xdr:cNvSpPr txBox="1"/>
      </xdr:nvSpPr>
      <xdr:spPr>
        <a:xfrm>
          <a:off x="2641111" y="1683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166357</xdr:rowOff>
    </xdr:from>
    <xdr:to>
      <xdr:col>10</xdr:col>
      <xdr:colOff>165100</xdr:colOff>
      <xdr:row>98</xdr:row>
      <xdr:rowOff>96507</xdr:rowOff>
    </xdr:to>
    <xdr:sp macro="" textlink="">
      <xdr:nvSpPr>
        <xdr:cNvPr id="255" name="楕円 254"/>
        <xdr:cNvSpPr/>
      </xdr:nvSpPr>
      <xdr:spPr>
        <a:xfrm>
          <a:off x="1968500" y="1679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87634</xdr:rowOff>
    </xdr:from>
    <xdr:ext cx="534377" cy="259045"/>
    <xdr:sp macro="" textlink="">
      <xdr:nvSpPr>
        <xdr:cNvPr id="256" name="テキスト ボックス 255"/>
        <xdr:cNvSpPr txBox="1"/>
      </xdr:nvSpPr>
      <xdr:spPr>
        <a:xfrm>
          <a:off x="1752111" y="1688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80747</xdr:rowOff>
    </xdr:from>
    <xdr:to>
      <xdr:col>6</xdr:col>
      <xdr:colOff>38100</xdr:colOff>
      <xdr:row>99</xdr:row>
      <xdr:rowOff>10897</xdr:rowOff>
    </xdr:to>
    <xdr:sp macro="" textlink="">
      <xdr:nvSpPr>
        <xdr:cNvPr id="257" name="楕円 256"/>
        <xdr:cNvSpPr/>
      </xdr:nvSpPr>
      <xdr:spPr>
        <a:xfrm>
          <a:off x="1079500" y="1688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2024</xdr:rowOff>
    </xdr:from>
    <xdr:ext cx="534377" cy="259045"/>
    <xdr:sp macro="" textlink="">
      <xdr:nvSpPr>
        <xdr:cNvPr id="258" name="テキスト ボックス 257"/>
        <xdr:cNvSpPr txBox="1"/>
      </xdr:nvSpPr>
      <xdr:spPr>
        <a:xfrm>
          <a:off x="863111" y="1697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95276</xdr:rowOff>
    </xdr:from>
    <xdr:to>
      <xdr:col>54</xdr:col>
      <xdr:colOff>189865</xdr:colOff>
      <xdr:row>37</xdr:row>
      <xdr:rowOff>148844</xdr:rowOff>
    </xdr:to>
    <xdr:cxnSp macro="">
      <xdr:nvCxnSpPr>
        <xdr:cNvPr id="282" name="直線コネクタ 281"/>
        <xdr:cNvCxnSpPr/>
      </xdr:nvCxnSpPr>
      <xdr:spPr>
        <a:xfrm flipV="1">
          <a:off x="10475595" y="5238776"/>
          <a:ext cx="1270" cy="1253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152671</xdr:rowOff>
    </xdr:from>
    <xdr:ext cx="534377" cy="259045"/>
    <xdr:sp macro="" textlink="">
      <xdr:nvSpPr>
        <xdr:cNvPr id="283" name="補助費等最小値テキスト"/>
        <xdr:cNvSpPr txBox="1"/>
      </xdr:nvSpPr>
      <xdr:spPr>
        <a:xfrm>
          <a:off x="10528300" y="64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148844</xdr:rowOff>
    </xdr:from>
    <xdr:to>
      <xdr:col>55</xdr:col>
      <xdr:colOff>88900</xdr:colOff>
      <xdr:row>37</xdr:row>
      <xdr:rowOff>148844</xdr:rowOff>
    </xdr:to>
    <xdr:cxnSp macro="">
      <xdr:nvCxnSpPr>
        <xdr:cNvPr id="284" name="直線コネクタ 283"/>
        <xdr:cNvCxnSpPr/>
      </xdr:nvCxnSpPr>
      <xdr:spPr>
        <a:xfrm>
          <a:off x="10388600" y="649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41953</xdr:rowOff>
    </xdr:from>
    <xdr:ext cx="534377" cy="259045"/>
    <xdr:sp macro="" textlink="">
      <xdr:nvSpPr>
        <xdr:cNvPr id="285" name="補助費等最大値テキスト"/>
        <xdr:cNvSpPr txBox="1"/>
      </xdr:nvSpPr>
      <xdr:spPr>
        <a:xfrm>
          <a:off x="10528300" y="501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95276</xdr:rowOff>
    </xdr:from>
    <xdr:to>
      <xdr:col>55</xdr:col>
      <xdr:colOff>88900</xdr:colOff>
      <xdr:row>30</xdr:row>
      <xdr:rowOff>95276</xdr:rowOff>
    </xdr:to>
    <xdr:cxnSp macro="">
      <xdr:nvCxnSpPr>
        <xdr:cNvPr id="286" name="直線コネクタ 285"/>
        <xdr:cNvCxnSpPr/>
      </xdr:nvCxnSpPr>
      <xdr:spPr>
        <a:xfrm>
          <a:off x="10388600" y="5238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40164</xdr:rowOff>
    </xdr:from>
    <xdr:to>
      <xdr:col>55</xdr:col>
      <xdr:colOff>0</xdr:colOff>
      <xdr:row>36</xdr:row>
      <xdr:rowOff>51746</xdr:rowOff>
    </xdr:to>
    <xdr:cxnSp macro="">
      <xdr:nvCxnSpPr>
        <xdr:cNvPr id="287" name="直線コネクタ 286"/>
        <xdr:cNvCxnSpPr/>
      </xdr:nvCxnSpPr>
      <xdr:spPr>
        <a:xfrm flipV="1">
          <a:off x="9639300" y="6212364"/>
          <a:ext cx="8382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101871</xdr:rowOff>
    </xdr:from>
    <xdr:ext cx="534377" cy="259045"/>
    <xdr:sp macro="" textlink="">
      <xdr:nvSpPr>
        <xdr:cNvPr id="288" name="補助費等平均値テキスト"/>
        <xdr:cNvSpPr txBox="1"/>
      </xdr:nvSpPr>
      <xdr:spPr>
        <a:xfrm>
          <a:off x="10528300" y="5931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78994</xdr:rowOff>
    </xdr:from>
    <xdr:to>
      <xdr:col>55</xdr:col>
      <xdr:colOff>50800</xdr:colOff>
      <xdr:row>36</xdr:row>
      <xdr:rowOff>9144</xdr:rowOff>
    </xdr:to>
    <xdr:sp macro="" textlink="">
      <xdr:nvSpPr>
        <xdr:cNvPr id="289" name="フローチャート: 判断 288"/>
        <xdr:cNvSpPr/>
      </xdr:nvSpPr>
      <xdr:spPr>
        <a:xfrm>
          <a:off x="10426700" y="60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51746</xdr:rowOff>
    </xdr:from>
    <xdr:to>
      <xdr:col>50</xdr:col>
      <xdr:colOff>114300</xdr:colOff>
      <xdr:row>36</xdr:row>
      <xdr:rowOff>96190</xdr:rowOff>
    </xdr:to>
    <xdr:cxnSp macro="">
      <xdr:nvCxnSpPr>
        <xdr:cNvPr id="290" name="直線コネクタ 289"/>
        <xdr:cNvCxnSpPr/>
      </xdr:nvCxnSpPr>
      <xdr:spPr>
        <a:xfrm flipV="1">
          <a:off x="8750300" y="6223946"/>
          <a:ext cx="889000" cy="4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76975</xdr:rowOff>
    </xdr:from>
    <xdr:to>
      <xdr:col>50</xdr:col>
      <xdr:colOff>165100</xdr:colOff>
      <xdr:row>36</xdr:row>
      <xdr:rowOff>7125</xdr:rowOff>
    </xdr:to>
    <xdr:sp macro="" textlink="">
      <xdr:nvSpPr>
        <xdr:cNvPr id="291" name="フローチャート: 判断 290"/>
        <xdr:cNvSpPr/>
      </xdr:nvSpPr>
      <xdr:spPr>
        <a:xfrm>
          <a:off x="95885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23652</xdr:rowOff>
    </xdr:from>
    <xdr:ext cx="534377" cy="259045"/>
    <xdr:sp macro="" textlink="">
      <xdr:nvSpPr>
        <xdr:cNvPr id="292" name="テキスト ボックス 291"/>
        <xdr:cNvSpPr txBox="1"/>
      </xdr:nvSpPr>
      <xdr:spPr>
        <a:xfrm>
          <a:off x="9372111" y="585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96190</xdr:rowOff>
    </xdr:from>
    <xdr:to>
      <xdr:col>45</xdr:col>
      <xdr:colOff>177800</xdr:colOff>
      <xdr:row>37</xdr:row>
      <xdr:rowOff>121793</xdr:rowOff>
    </xdr:to>
    <xdr:cxnSp macro="">
      <xdr:nvCxnSpPr>
        <xdr:cNvPr id="293" name="直線コネクタ 292"/>
        <xdr:cNvCxnSpPr/>
      </xdr:nvCxnSpPr>
      <xdr:spPr>
        <a:xfrm flipV="1">
          <a:off x="7861300" y="6268390"/>
          <a:ext cx="889000" cy="19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91529</xdr:rowOff>
    </xdr:from>
    <xdr:to>
      <xdr:col>46</xdr:col>
      <xdr:colOff>38100</xdr:colOff>
      <xdr:row>36</xdr:row>
      <xdr:rowOff>21679</xdr:rowOff>
    </xdr:to>
    <xdr:sp macro="" textlink="">
      <xdr:nvSpPr>
        <xdr:cNvPr id="294" name="フローチャート: 判断 293"/>
        <xdr:cNvSpPr/>
      </xdr:nvSpPr>
      <xdr:spPr>
        <a:xfrm>
          <a:off x="8699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38206</xdr:rowOff>
    </xdr:from>
    <xdr:ext cx="534377" cy="259045"/>
    <xdr:sp macro="" textlink="">
      <xdr:nvSpPr>
        <xdr:cNvPr id="295" name="テキスト ボックス 294"/>
        <xdr:cNvSpPr txBox="1"/>
      </xdr:nvSpPr>
      <xdr:spPr>
        <a:xfrm>
          <a:off x="8483111" y="58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121793</xdr:rowOff>
    </xdr:from>
    <xdr:to>
      <xdr:col>41</xdr:col>
      <xdr:colOff>50800</xdr:colOff>
      <xdr:row>37</xdr:row>
      <xdr:rowOff>122117</xdr:rowOff>
    </xdr:to>
    <xdr:cxnSp macro="">
      <xdr:nvCxnSpPr>
        <xdr:cNvPr id="296" name="直線コネクタ 295"/>
        <xdr:cNvCxnSpPr/>
      </xdr:nvCxnSpPr>
      <xdr:spPr>
        <a:xfrm flipV="1">
          <a:off x="6972300" y="6465443"/>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140164</xdr:rowOff>
    </xdr:from>
    <xdr:to>
      <xdr:col>41</xdr:col>
      <xdr:colOff>101600</xdr:colOff>
      <xdr:row>36</xdr:row>
      <xdr:rowOff>70314</xdr:rowOff>
    </xdr:to>
    <xdr:sp macro="" textlink="">
      <xdr:nvSpPr>
        <xdr:cNvPr id="297" name="フローチャート: 判断 296"/>
        <xdr:cNvSpPr/>
      </xdr:nvSpPr>
      <xdr:spPr>
        <a:xfrm>
          <a:off x="7810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86841</xdr:rowOff>
    </xdr:from>
    <xdr:ext cx="534377" cy="259045"/>
    <xdr:sp macro="" textlink="">
      <xdr:nvSpPr>
        <xdr:cNvPr id="298" name="テキスト ボックス 297"/>
        <xdr:cNvSpPr txBox="1"/>
      </xdr:nvSpPr>
      <xdr:spPr>
        <a:xfrm>
          <a:off x="7594111" y="59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98292</xdr:rowOff>
    </xdr:from>
    <xdr:to>
      <xdr:col>36</xdr:col>
      <xdr:colOff>165100</xdr:colOff>
      <xdr:row>36</xdr:row>
      <xdr:rowOff>28442</xdr:rowOff>
    </xdr:to>
    <xdr:sp macro="" textlink="">
      <xdr:nvSpPr>
        <xdr:cNvPr id="299" name="フローチャート: 判断 298"/>
        <xdr:cNvSpPr/>
      </xdr:nvSpPr>
      <xdr:spPr>
        <a:xfrm>
          <a:off x="6921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44969</xdr:rowOff>
    </xdr:from>
    <xdr:ext cx="534377" cy="259045"/>
    <xdr:sp macro="" textlink="">
      <xdr:nvSpPr>
        <xdr:cNvPr id="300" name="テキスト ボックス 299"/>
        <xdr:cNvSpPr txBox="1"/>
      </xdr:nvSpPr>
      <xdr:spPr>
        <a:xfrm>
          <a:off x="6705111" y="58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160814</xdr:rowOff>
    </xdr:from>
    <xdr:to>
      <xdr:col>55</xdr:col>
      <xdr:colOff>50800</xdr:colOff>
      <xdr:row>36</xdr:row>
      <xdr:rowOff>90964</xdr:rowOff>
    </xdr:to>
    <xdr:sp macro="" textlink="">
      <xdr:nvSpPr>
        <xdr:cNvPr id="306" name="楕円 305"/>
        <xdr:cNvSpPr/>
      </xdr:nvSpPr>
      <xdr:spPr>
        <a:xfrm>
          <a:off x="10426700" y="616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139241</xdr:rowOff>
    </xdr:from>
    <xdr:ext cx="534377" cy="259045"/>
    <xdr:sp macro="" textlink="">
      <xdr:nvSpPr>
        <xdr:cNvPr id="307" name="補助費等該当値テキスト"/>
        <xdr:cNvSpPr txBox="1"/>
      </xdr:nvSpPr>
      <xdr:spPr>
        <a:xfrm>
          <a:off x="10528300" y="613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946</xdr:rowOff>
    </xdr:from>
    <xdr:to>
      <xdr:col>50</xdr:col>
      <xdr:colOff>165100</xdr:colOff>
      <xdr:row>36</xdr:row>
      <xdr:rowOff>102546</xdr:rowOff>
    </xdr:to>
    <xdr:sp macro="" textlink="">
      <xdr:nvSpPr>
        <xdr:cNvPr id="308" name="楕円 307"/>
        <xdr:cNvSpPr/>
      </xdr:nvSpPr>
      <xdr:spPr>
        <a:xfrm>
          <a:off x="9588500" y="617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93673</xdr:rowOff>
    </xdr:from>
    <xdr:ext cx="534377" cy="259045"/>
    <xdr:sp macro="" textlink="">
      <xdr:nvSpPr>
        <xdr:cNvPr id="309" name="テキスト ボックス 308"/>
        <xdr:cNvSpPr txBox="1"/>
      </xdr:nvSpPr>
      <xdr:spPr>
        <a:xfrm>
          <a:off x="9372111" y="626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45390</xdr:rowOff>
    </xdr:from>
    <xdr:to>
      <xdr:col>46</xdr:col>
      <xdr:colOff>38100</xdr:colOff>
      <xdr:row>36</xdr:row>
      <xdr:rowOff>146990</xdr:rowOff>
    </xdr:to>
    <xdr:sp macro="" textlink="">
      <xdr:nvSpPr>
        <xdr:cNvPr id="310" name="楕円 309"/>
        <xdr:cNvSpPr/>
      </xdr:nvSpPr>
      <xdr:spPr>
        <a:xfrm>
          <a:off x="8699500" y="62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138117</xdr:rowOff>
    </xdr:from>
    <xdr:ext cx="534377" cy="259045"/>
    <xdr:sp macro="" textlink="">
      <xdr:nvSpPr>
        <xdr:cNvPr id="311" name="テキスト ボックス 310"/>
        <xdr:cNvSpPr txBox="1"/>
      </xdr:nvSpPr>
      <xdr:spPr>
        <a:xfrm>
          <a:off x="8483111" y="63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70993</xdr:rowOff>
    </xdr:from>
    <xdr:to>
      <xdr:col>41</xdr:col>
      <xdr:colOff>101600</xdr:colOff>
      <xdr:row>38</xdr:row>
      <xdr:rowOff>1143</xdr:rowOff>
    </xdr:to>
    <xdr:sp macro="" textlink="">
      <xdr:nvSpPr>
        <xdr:cNvPr id="312" name="楕円 311"/>
        <xdr:cNvSpPr/>
      </xdr:nvSpPr>
      <xdr:spPr>
        <a:xfrm>
          <a:off x="7810500" y="641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163720</xdr:rowOff>
    </xdr:from>
    <xdr:ext cx="534377" cy="259045"/>
    <xdr:sp macro="" textlink="">
      <xdr:nvSpPr>
        <xdr:cNvPr id="313" name="テキスト ボックス 312"/>
        <xdr:cNvSpPr txBox="1"/>
      </xdr:nvSpPr>
      <xdr:spPr>
        <a:xfrm>
          <a:off x="7594111" y="65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71317</xdr:rowOff>
    </xdr:from>
    <xdr:to>
      <xdr:col>36</xdr:col>
      <xdr:colOff>165100</xdr:colOff>
      <xdr:row>38</xdr:row>
      <xdr:rowOff>1467</xdr:rowOff>
    </xdr:to>
    <xdr:sp macro="" textlink="">
      <xdr:nvSpPr>
        <xdr:cNvPr id="314" name="楕円 313"/>
        <xdr:cNvSpPr/>
      </xdr:nvSpPr>
      <xdr:spPr>
        <a:xfrm>
          <a:off x="6921500" y="641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164044</xdr:rowOff>
    </xdr:from>
    <xdr:ext cx="534377" cy="259045"/>
    <xdr:sp macro="" textlink="">
      <xdr:nvSpPr>
        <xdr:cNvPr id="315" name="テキスト ボックス 314"/>
        <xdr:cNvSpPr txBox="1"/>
      </xdr:nvSpPr>
      <xdr:spPr>
        <a:xfrm>
          <a:off x="6705111" y="650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50686</xdr:rowOff>
    </xdr:from>
    <xdr:to>
      <xdr:col>54</xdr:col>
      <xdr:colOff>189865</xdr:colOff>
      <xdr:row>57</xdr:row>
      <xdr:rowOff>138836</xdr:rowOff>
    </xdr:to>
    <xdr:cxnSp macro="">
      <xdr:nvCxnSpPr>
        <xdr:cNvPr id="339" name="直線コネクタ 338"/>
        <xdr:cNvCxnSpPr/>
      </xdr:nvCxnSpPr>
      <xdr:spPr>
        <a:xfrm flipV="1">
          <a:off x="10475595" y="8623186"/>
          <a:ext cx="1270" cy="128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142663</xdr:rowOff>
    </xdr:from>
    <xdr:ext cx="534377" cy="259045"/>
    <xdr:sp macro="" textlink="">
      <xdr:nvSpPr>
        <xdr:cNvPr id="340" name="普通建設事業費最小値テキスト"/>
        <xdr:cNvSpPr txBox="1"/>
      </xdr:nvSpPr>
      <xdr:spPr>
        <a:xfrm>
          <a:off x="10528300" y="991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138836</xdr:rowOff>
    </xdr:from>
    <xdr:to>
      <xdr:col>55</xdr:col>
      <xdr:colOff>88900</xdr:colOff>
      <xdr:row>57</xdr:row>
      <xdr:rowOff>138836</xdr:rowOff>
    </xdr:to>
    <xdr:cxnSp macro="">
      <xdr:nvCxnSpPr>
        <xdr:cNvPr id="341" name="直線コネクタ 340"/>
        <xdr:cNvCxnSpPr/>
      </xdr:nvCxnSpPr>
      <xdr:spPr>
        <a:xfrm>
          <a:off x="10388600" y="9911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168813</xdr:rowOff>
    </xdr:from>
    <xdr:ext cx="599010" cy="259045"/>
    <xdr:sp macro="" textlink="">
      <xdr:nvSpPr>
        <xdr:cNvPr id="342" name="普通建設事業費最大値テキスト"/>
        <xdr:cNvSpPr txBox="1"/>
      </xdr:nvSpPr>
      <xdr:spPr>
        <a:xfrm>
          <a:off x="10528300" y="839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50686</xdr:rowOff>
    </xdr:from>
    <xdr:to>
      <xdr:col>55</xdr:col>
      <xdr:colOff>88900</xdr:colOff>
      <xdr:row>50</xdr:row>
      <xdr:rowOff>50686</xdr:rowOff>
    </xdr:to>
    <xdr:cxnSp macro="">
      <xdr:nvCxnSpPr>
        <xdr:cNvPr id="343" name="直線コネクタ 342"/>
        <xdr:cNvCxnSpPr/>
      </xdr:nvCxnSpPr>
      <xdr:spPr>
        <a:xfrm>
          <a:off x="10388600" y="8623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115951</xdr:rowOff>
    </xdr:from>
    <xdr:to>
      <xdr:col>55</xdr:col>
      <xdr:colOff>0</xdr:colOff>
      <xdr:row>57</xdr:row>
      <xdr:rowOff>36843</xdr:rowOff>
    </xdr:to>
    <xdr:cxnSp macro="">
      <xdr:nvCxnSpPr>
        <xdr:cNvPr id="344" name="直線コネクタ 343"/>
        <xdr:cNvCxnSpPr/>
      </xdr:nvCxnSpPr>
      <xdr:spPr>
        <a:xfrm flipV="1">
          <a:off x="9639300" y="9717151"/>
          <a:ext cx="838200" cy="9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125416</xdr:rowOff>
    </xdr:from>
    <xdr:ext cx="534377" cy="259045"/>
    <xdr:sp macro="" textlink="">
      <xdr:nvSpPr>
        <xdr:cNvPr id="345" name="普通建設事業費平均値テキスト"/>
        <xdr:cNvSpPr txBox="1"/>
      </xdr:nvSpPr>
      <xdr:spPr>
        <a:xfrm>
          <a:off x="10528300" y="93837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102539</xdr:rowOff>
    </xdr:from>
    <xdr:to>
      <xdr:col>55</xdr:col>
      <xdr:colOff>50800</xdr:colOff>
      <xdr:row>56</xdr:row>
      <xdr:rowOff>32689</xdr:rowOff>
    </xdr:to>
    <xdr:sp macro="" textlink="">
      <xdr:nvSpPr>
        <xdr:cNvPr id="346" name="フローチャート: 判断 345"/>
        <xdr:cNvSpPr/>
      </xdr:nvSpPr>
      <xdr:spPr>
        <a:xfrm>
          <a:off x="10426700" y="9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36843</xdr:rowOff>
    </xdr:from>
    <xdr:to>
      <xdr:col>50</xdr:col>
      <xdr:colOff>114300</xdr:colOff>
      <xdr:row>57</xdr:row>
      <xdr:rowOff>120193</xdr:rowOff>
    </xdr:to>
    <xdr:cxnSp macro="">
      <xdr:nvCxnSpPr>
        <xdr:cNvPr id="347" name="直線コネクタ 346"/>
        <xdr:cNvCxnSpPr/>
      </xdr:nvCxnSpPr>
      <xdr:spPr>
        <a:xfrm flipV="1">
          <a:off x="8750300" y="9809493"/>
          <a:ext cx="889000" cy="8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138671</xdr:rowOff>
    </xdr:from>
    <xdr:to>
      <xdr:col>50</xdr:col>
      <xdr:colOff>165100</xdr:colOff>
      <xdr:row>56</xdr:row>
      <xdr:rowOff>68821</xdr:rowOff>
    </xdr:to>
    <xdr:sp macro="" textlink="">
      <xdr:nvSpPr>
        <xdr:cNvPr id="348" name="フローチャート: 判断 347"/>
        <xdr:cNvSpPr/>
      </xdr:nvSpPr>
      <xdr:spPr>
        <a:xfrm>
          <a:off x="9588500" y="95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85348</xdr:rowOff>
    </xdr:from>
    <xdr:ext cx="534377" cy="259045"/>
    <xdr:sp macro="" textlink="">
      <xdr:nvSpPr>
        <xdr:cNvPr id="349" name="テキスト ボックス 348"/>
        <xdr:cNvSpPr txBox="1"/>
      </xdr:nvSpPr>
      <xdr:spPr>
        <a:xfrm>
          <a:off x="9372111" y="934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673</xdr:rowOff>
    </xdr:from>
    <xdr:to>
      <xdr:col>45</xdr:col>
      <xdr:colOff>177800</xdr:colOff>
      <xdr:row>57</xdr:row>
      <xdr:rowOff>120193</xdr:rowOff>
    </xdr:to>
    <xdr:cxnSp macro="">
      <xdr:nvCxnSpPr>
        <xdr:cNvPr id="350" name="直線コネクタ 349"/>
        <xdr:cNvCxnSpPr/>
      </xdr:nvCxnSpPr>
      <xdr:spPr>
        <a:xfrm>
          <a:off x="7861300" y="9773323"/>
          <a:ext cx="889000" cy="11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126314</xdr:rowOff>
    </xdr:from>
    <xdr:to>
      <xdr:col>46</xdr:col>
      <xdr:colOff>38100</xdr:colOff>
      <xdr:row>56</xdr:row>
      <xdr:rowOff>56464</xdr:rowOff>
    </xdr:to>
    <xdr:sp macro="" textlink="">
      <xdr:nvSpPr>
        <xdr:cNvPr id="351" name="フローチャート: 判断 350"/>
        <xdr:cNvSpPr/>
      </xdr:nvSpPr>
      <xdr:spPr>
        <a:xfrm>
          <a:off x="8699500" y="955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72991</xdr:rowOff>
    </xdr:from>
    <xdr:ext cx="534377" cy="259045"/>
    <xdr:sp macro="" textlink="">
      <xdr:nvSpPr>
        <xdr:cNvPr id="352" name="テキスト ボックス 351"/>
        <xdr:cNvSpPr txBox="1"/>
      </xdr:nvSpPr>
      <xdr:spPr>
        <a:xfrm>
          <a:off x="8483111" y="933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141542</xdr:rowOff>
    </xdr:from>
    <xdr:to>
      <xdr:col>41</xdr:col>
      <xdr:colOff>50800</xdr:colOff>
      <xdr:row>57</xdr:row>
      <xdr:rowOff>673</xdr:rowOff>
    </xdr:to>
    <xdr:cxnSp macro="">
      <xdr:nvCxnSpPr>
        <xdr:cNvPr id="353" name="直線コネクタ 352"/>
        <xdr:cNvCxnSpPr/>
      </xdr:nvCxnSpPr>
      <xdr:spPr>
        <a:xfrm>
          <a:off x="6972300" y="9742742"/>
          <a:ext cx="889000" cy="3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147803</xdr:rowOff>
    </xdr:from>
    <xdr:to>
      <xdr:col>41</xdr:col>
      <xdr:colOff>101600</xdr:colOff>
      <xdr:row>56</xdr:row>
      <xdr:rowOff>77953</xdr:rowOff>
    </xdr:to>
    <xdr:sp macro="" textlink="">
      <xdr:nvSpPr>
        <xdr:cNvPr id="354" name="フローチャート: 判断 353"/>
        <xdr:cNvSpPr/>
      </xdr:nvSpPr>
      <xdr:spPr>
        <a:xfrm>
          <a:off x="7810500" y="95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94480</xdr:rowOff>
    </xdr:from>
    <xdr:ext cx="534377" cy="259045"/>
    <xdr:sp macro="" textlink="">
      <xdr:nvSpPr>
        <xdr:cNvPr id="355" name="テキスト ボックス 354"/>
        <xdr:cNvSpPr txBox="1"/>
      </xdr:nvSpPr>
      <xdr:spPr>
        <a:xfrm>
          <a:off x="7594111" y="935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155766</xdr:rowOff>
    </xdr:from>
    <xdr:to>
      <xdr:col>36</xdr:col>
      <xdr:colOff>165100</xdr:colOff>
      <xdr:row>56</xdr:row>
      <xdr:rowOff>85916</xdr:rowOff>
    </xdr:to>
    <xdr:sp macro="" textlink="">
      <xdr:nvSpPr>
        <xdr:cNvPr id="356" name="フローチャート: 判断 355"/>
        <xdr:cNvSpPr/>
      </xdr:nvSpPr>
      <xdr:spPr>
        <a:xfrm>
          <a:off x="6921500" y="958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102443</xdr:rowOff>
    </xdr:from>
    <xdr:ext cx="534377" cy="259045"/>
    <xdr:sp macro="" textlink="">
      <xdr:nvSpPr>
        <xdr:cNvPr id="357" name="テキスト ボックス 356"/>
        <xdr:cNvSpPr txBox="1"/>
      </xdr:nvSpPr>
      <xdr:spPr>
        <a:xfrm>
          <a:off x="6705111" y="936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65151</xdr:rowOff>
    </xdr:from>
    <xdr:to>
      <xdr:col>55</xdr:col>
      <xdr:colOff>50800</xdr:colOff>
      <xdr:row>56</xdr:row>
      <xdr:rowOff>166751</xdr:rowOff>
    </xdr:to>
    <xdr:sp macro="" textlink="">
      <xdr:nvSpPr>
        <xdr:cNvPr id="363" name="楕円 362"/>
        <xdr:cNvSpPr/>
      </xdr:nvSpPr>
      <xdr:spPr>
        <a:xfrm>
          <a:off x="10426700" y="966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43578</xdr:rowOff>
    </xdr:from>
    <xdr:ext cx="534377" cy="259045"/>
    <xdr:sp macro="" textlink="">
      <xdr:nvSpPr>
        <xdr:cNvPr id="364" name="普通建設事業費該当値テキスト"/>
        <xdr:cNvSpPr txBox="1"/>
      </xdr:nvSpPr>
      <xdr:spPr>
        <a:xfrm>
          <a:off x="10528300" y="964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157493</xdr:rowOff>
    </xdr:from>
    <xdr:to>
      <xdr:col>50</xdr:col>
      <xdr:colOff>165100</xdr:colOff>
      <xdr:row>57</xdr:row>
      <xdr:rowOff>87643</xdr:rowOff>
    </xdr:to>
    <xdr:sp macro="" textlink="">
      <xdr:nvSpPr>
        <xdr:cNvPr id="365" name="楕円 364"/>
        <xdr:cNvSpPr/>
      </xdr:nvSpPr>
      <xdr:spPr>
        <a:xfrm>
          <a:off x="9588500" y="975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78770</xdr:rowOff>
    </xdr:from>
    <xdr:ext cx="534377" cy="259045"/>
    <xdr:sp macro="" textlink="">
      <xdr:nvSpPr>
        <xdr:cNvPr id="366" name="テキスト ボックス 365"/>
        <xdr:cNvSpPr txBox="1"/>
      </xdr:nvSpPr>
      <xdr:spPr>
        <a:xfrm>
          <a:off x="9372111" y="985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69393</xdr:rowOff>
    </xdr:from>
    <xdr:to>
      <xdr:col>46</xdr:col>
      <xdr:colOff>38100</xdr:colOff>
      <xdr:row>57</xdr:row>
      <xdr:rowOff>170993</xdr:rowOff>
    </xdr:to>
    <xdr:sp macro="" textlink="">
      <xdr:nvSpPr>
        <xdr:cNvPr id="367" name="楕円 366"/>
        <xdr:cNvSpPr/>
      </xdr:nvSpPr>
      <xdr:spPr>
        <a:xfrm>
          <a:off x="8699500" y="984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162120</xdr:rowOff>
    </xdr:from>
    <xdr:ext cx="534377" cy="259045"/>
    <xdr:sp macro="" textlink="">
      <xdr:nvSpPr>
        <xdr:cNvPr id="368" name="テキスト ボックス 367"/>
        <xdr:cNvSpPr txBox="1"/>
      </xdr:nvSpPr>
      <xdr:spPr>
        <a:xfrm>
          <a:off x="8483111" y="993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121323</xdr:rowOff>
    </xdr:from>
    <xdr:to>
      <xdr:col>41</xdr:col>
      <xdr:colOff>101600</xdr:colOff>
      <xdr:row>57</xdr:row>
      <xdr:rowOff>51473</xdr:rowOff>
    </xdr:to>
    <xdr:sp macro="" textlink="">
      <xdr:nvSpPr>
        <xdr:cNvPr id="369" name="楕円 368"/>
        <xdr:cNvSpPr/>
      </xdr:nvSpPr>
      <xdr:spPr>
        <a:xfrm>
          <a:off x="7810500" y="972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42600</xdr:rowOff>
    </xdr:from>
    <xdr:ext cx="534377" cy="259045"/>
    <xdr:sp macro="" textlink="">
      <xdr:nvSpPr>
        <xdr:cNvPr id="370" name="テキスト ボックス 369"/>
        <xdr:cNvSpPr txBox="1"/>
      </xdr:nvSpPr>
      <xdr:spPr>
        <a:xfrm>
          <a:off x="7594111" y="98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90742</xdr:rowOff>
    </xdr:from>
    <xdr:to>
      <xdr:col>36</xdr:col>
      <xdr:colOff>165100</xdr:colOff>
      <xdr:row>57</xdr:row>
      <xdr:rowOff>20892</xdr:rowOff>
    </xdr:to>
    <xdr:sp macro="" textlink="">
      <xdr:nvSpPr>
        <xdr:cNvPr id="371" name="楕円 370"/>
        <xdr:cNvSpPr/>
      </xdr:nvSpPr>
      <xdr:spPr>
        <a:xfrm>
          <a:off x="6921500" y="969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12019</xdr:rowOff>
    </xdr:from>
    <xdr:ext cx="534377" cy="259045"/>
    <xdr:sp macro="" textlink="">
      <xdr:nvSpPr>
        <xdr:cNvPr id="372" name="テキスト ボックス 371"/>
        <xdr:cNvSpPr txBox="1"/>
      </xdr:nvSpPr>
      <xdr:spPr>
        <a:xfrm>
          <a:off x="6705111" y="978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103467</xdr:rowOff>
    </xdr:from>
    <xdr:to>
      <xdr:col>54</xdr:col>
      <xdr:colOff>189865</xdr:colOff>
      <xdr:row>78</xdr:row>
      <xdr:rowOff>131493</xdr:rowOff>
    </xdr:to>
    <xdr:cxnSp macro="">
      <xdr:nvCxnSpPr>
        <xdr:cNvPr id="394" name="直線コネクタ 393"/>
        <xdr:cNvCxnSpPr/>
      </xdr:nvCxnSpPr>
      <xdr:spPr>
        <a:xfrm flipV="1">
          <a:off x="10475595" y="12276417"/>
          <a:ext cx="1270" cy="122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135320</xdr:rowOff>
    </xdr:from>
    <xdr:ext cx="378565" cy="259045"/>
    <xdr:sp macro="" textlink="">
      <xdr:nvSpPr>
        <xdr:cNvPr id="395" name="普通建設事業費 （ うち新規整備　）最小値テキスト"/>
        <xdr:cNvSpPr txBox="1"/>
      </xdr:nvSpPr>
      <xdr:spPr>
        <a:xfrm>
          <a:off x="10528300" y="13508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131493</xdr:rowOff>
    </xdr:from>
    <xdr:to>
      <xdr:col>55</xdr:col>
      <xdr:colOff>88900</xdr:colOff>
      <xdr:row>78</xdr:row>
      <xdr:rowOff>131493</xdr:rowOff>
    </xdr:to>
    <xdr:cxnSp macro="">
      <xdr:nvCxnSpPr>
        <xdr:cNvPr id="396" name="直線コネクタ 395"/>
        <xdr:cNvCxnSpPr/>
      </xdr:nvCxnSpPr>
      <xdr:spPr>
        <a:xfrm>
          <a:off x="10388600" y="1350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50144</xdr:rowOff>
    </xdr:from>
    <xdr:ext cx="534377" cy="259045"/>
    <xdr:sp macro="" textlink="">
      <xdr:nvSpPr>
        <xdr:cNvPr id="397" name="普通建設事業費 （ うち新規整備　）最大値テキスト"/>
        <xdr:cNvSpPr txBox="1"/>
      </xdr:nvSpPr>
      <xdr:spPr>
        <a:xfrm>
          <a:off x="10528300" y="1205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103467</xdr:rowOff>
    </xdr:from>
    <xdr:to>
      <xdr:col>55</xdr:col>
      <xdr:colOff>88900</xdr:colOff>
      <xdr:row>71</xdr:row>
      <xdr:rowOff>103467</xdr:rowOff>
    </xdr:to>
    <xdr:cxnSp macro="">
      <xdr:nvCxnSpPr>
        <xdr:cNvPr id="398" name="直線コネクタ 397"/>
        <xdr:cNvCxnSpPr/>
      </xdr:nvCxnSpPr>
      <xdr:spPr>
        <a:xfrm>
          <a:off x="10388600" y="1227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18084</xdr:rowOff>
    </xdr:from>
    <xdr:to>
      <xdr:col>55</xdr:col>
      <xdr:colOff>0</xdr:colOff>
      <xdr:row>78</xdr:row>
      <xdr:rowOff>69154</xdr:rowOff>
    </xdr:to>
    <xdr:cxnSp macro="">
      <xdr:nvCxnSpPr>
        <xdr:cNvPr id="399" name="直線コネクタ 398"/>
        <xdr:cNvCxnSpPr/>
      </xdr:nvCxnSpPr>
      <xdr:spPr>
        <a:xfrm flipV="1">
          <a:off x="9639300" y="13391184"/>
          <a:ext cx="838200" cy="5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161337</xdr:rowOff>
    </xdr:from>
    <xdr:ext cx="534377" cy="259045"/>
    <xdr:sp macro="" textlink="">
      <xdr:nvSpPr>
        <xdr:cNvPr id="400" name="普通建設事業費 （ うち新規整備　）平均値テキスト"/>
        <xdr:cNvSpPr txBox="1"/>
      </xdr:nvSpPr>
      <xdr:spPr>
        <a:xfrm>
          <a:off x="10528300" y="13020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138460</xdr:rowOff>
    </xdr:from>
    <xdr:to>
      <xdr:col>55</xdr:col>
      <xdr:colOff>50800</xdr:colOff>
      <xdr:row>77</xdr:row>
      <xdr:rowOff>68610</xdr:rowOff>
    </xdr:to>
    <xdr:sp macro="" textlink="">
      <xdr:nvSpPr>
        <xdr:cNvPr id="401" name="フローチャート: 判断 400"/>
        <xdr:cNvSpPr/>
      </xdr:nvSpPr>
      <xdr:spPr>
        <a:xfrm>
          <a:off x="104267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69154</xdr:rowOff>
    </xdr:from>
    <xdr:to>
      <xdr:col>50</xdr:col>
      <xdr:colOff>114300</xdr:colOff>
      <xdr:row>78</xdr:row>
      <xdr:rowOff>83099</xdr:rowOff>
    </xdr:to>
    <xdr:cxnSp macro="">
      <xdr:nvCxnSpPr>
        <xdr:cNvPr id="402" name="直線コネクタ 401"/>
        <xdr:cNvCxnSpPr/>
      </xdr:nvCxnSpPr>
      <xdr:spPr>
        <a:xfrm flipV="1">
          <a:off x="8750300" y="13442254"/>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139032</xdr:rowOff>
    </xdr:from>
    <xdr:to>
      <xdr:col>50</xdr:col>
      <xdr:colOff>165100</xdr:colOff>
      <xdr:row>77</xdr:row>
      <xdr:rowOff>69182</xdr:rowOff>
    </xdr:to>
    <xdr:sp macro="" textlink="">
      <xdr:nvSpPr>
        <xdr:cNvPr id="403" name="フローチャート: 判断 402"/>
        <xdr:cNvSpPr/>
      </xdr:nvSpPr>
      <xdr:spPr>
        <a:xfrm>
          <a:off x="9588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85709</xdr:rowOff>
    </xdr:from>
    <xdr:ext cx="534377" cy="259045"/>
    <xdr:sp macro="" textlink="">
      <xdr:nvSpPr>
        <xdr:cNvPr id="404" name="テキスト ボックス 403"/>
        <xdr:cNvSpPr txBox="1"/>
      </xdr:nvSpPr>
      <xdr:spPr>
        <a:xfrm>
          <a:off x="9372111" y="129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6334</xdr:rowOff>
    </xdr:from>
    <xdr:to>
      <xdr:col>45</xdr:col>
      <xdr:colOff>177800</xdr:colOff>
      <xdr:row>78</xdr:row>
      <xdr:rowOff>83099</xdr:rowOff>
    </xdr:to>
    <xdr:cxnSp macro="">
      <xdr:nvCxnSpPr>
        <xdr:cNvPr id="405" name="直線コネクタ 404"/>
        <xdr:cNvCxnSpPr/>
      </xdr:nvCxnSpPr>
      <xdr:spPr>
        <a:xfrm>
          <a:off x="7861300" y="13379434"/>
          <a:ext cx="889000" cy="7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54198</xdr:rowOff>
    </xdr:from>
    <xdr:to>
      <xdr:col>46</xdr:col>
      <xdr:colOff>38100</xdr:colOff>
      <xdr:row>76</xdr:row>
      <xdr:rowOff>155798</xdr:rowOff>
    </xdr:to>
    <xdr:sp macro="" textlink="">
      <xdr:nvSpPr>
        <xdr:cNvPr id="406" name="フローチャート: 判断 405"/>
        <xdr:cNvSpPr/>
      </xdr:nvSpPr>
      <xdr:spPr>
        <a:xfrm>
          <a:off x="8699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875</xdr:rowOff>
    </xdr:from>
    <xdr:ext cx="534377" cy="259045"/>
    <xdr:sp macro="" textlink="">
      <xdr:nvSpPr>
        <xdr:cNvPr id="407" name="テキスト ボックス 406"/>
        <xdr:cNvSpPr txBox="1"/>
      </xdr:nvSpPr>
      <xdr:spPr>
        <a:xfrm>
          <a:off x="8483111" y="1285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112629</xdr:rowOff>
    </xdr:from>
    <xdr:to>
      <xdr:col>41</xdr:col>
      <xdr:colOff>101600</xdr:colOff>
      <xdr:row>77</xdr:row>
      <xdr:rowOff>42779</xdr:rowOff>
    </xdr:to>
    <xdr:sp macro="" textlink="">
      <xdr:nvSpPr>
        <xdr:cNvPr id="408" name="フローチャート: 判断 407"/>
        <xdr:cNvSpPr/>
      </xdr:nvSpPr>
      <xdr:spPr>
        <a:xfrm>
          <a:off x="7810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59306</xdr:rowOff>
    </xdr:from>
    <xdr:ext cx="534377" cy="259045"/>
    <xdr:sp macro="" textlink="">
      <xdr:nvSpPr>
        <xdr:cNvPr id="409" name="テキスト ボックス 408"/>
        <xdr:cNvSpPr txBox="1"/>
      </xdr:nvSpPr>
      <xdr:spPr>
        <a:xfrm>
          <a:off x="7594111" y="129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138734</xdr:rowOff>
    </xdr:from>
    <xdr:to>
      <xdr:col>55</xdr:col>
      <xdr:colOff>50800</xdr:colOff>
      <xdr:row>78</xdr:row>
      <xdr:rowOff>68884</xdr:rowOff>
    </xdr:to>
    <xdr:sp macro="" textlink="">
      <xdr:nvSpPr>
        <xdr:cNvPr id="415" name="楕円 414"/>
        <xdr:cNvSpPr/>
      </xdr:nvSpPr>
      <xdr:spPr>
        <a:xfrm>
          <a:off x="10426700" y="1334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53661</xdr:rowOff>
    </xdr:from>
    <xdr:ext cx="469744" cy="259045"/>
    <xdr:sp macro="" textlink="">
      <xdr:nvSpPr>
        <xdr:cNvPr id="416" name="普通建設事業費 （ うち新規整備　）該当値テキスト"/>
        <xdr:cNvSpPr txBox="1"/>
      </xdr:nvSpPr>
      <xdr:spPr>
        <a:xfrm>
          <a:off x="10528300" y="1325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18354</xdr:rowOff>
    </xdr:from>
    <xdr:to>
      <xdr:col>50</xdr:col>
      <xdr:colOff>165100</xdr:colOff>
      <xdr:row>78</xdr:row>
      <xdr:rowOff>119954</xdr:rowOff>
    </xdr:to>
    <xdr:sp macro="" textlink="">
      <xdr:nvSpPr>
        <xdr:cNvPr id="417" name="楕円 416"/>
        <xdr:cNvSpPr/>
      </xdr:nvSpPr>
      <xdr:spPr>
        <a:xfrm>
          <a:off x="9588500" y="1339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111081</xdr:rowOff>
    </xdr:from>
    <xdr:ext cx="469744" cy="259045"/>
    <xdr:sp macro="" textlink="">
      <xdr:nvSpPr>
        <xdr:cNvPr id="418" name="テキスト ボックス 417"/>
        <xdr:cNvSpPr txBox="1"/>
      </xdr:nvSpPr>
      <xdr:spPr>
        <a:xfrm>
          <a:off x="9404428" y="1348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32299</xdr:rowOff>
    </xdr:from>
    <xdr:to>
      <xdr:col>46</xdr:col>
      <xdr:colOff>38100</xdr:colOff>
      <xdr:row>78</xdr:row>
      <xdr:rowOff>133899</xdr:rowOff>
    </xdr:to>
    <xdr:sp macro="" textlink="">
      <xdr:nvSpPr>
        <xdr:cNvPr id="419" name="楕円 418"/>
        <xdr:cNvSpPr/>
      </xdr:nvSpPr>
      <xdr:spPr>
        <a:xfrm>
          <a:off x="8699500" y="1340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125026</xdr:rowOff>
    </xdr:from>
    <xdr:ext cx="469744" cy="259045"/>
    <xdr:sp macro="" textlink="">
      <xdr:nvSpPr>
        <xdr:cNvPr id="420" name="テキスト ボックス 419"/>
        <xdr:cNvSpPr txBox="1"/>
      </xdr:nvSpPr>
      <xdr:spPr>
        <a:xfrm>
          <a:off x="8515428" y="1349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126984</xdr:rowOff>
    </xdr:from>
    <xdr:to>
      <xdr:col>41</xdr:col>
      <xdr:colOff>101600</xdr:colOff>
      <xdr:row>78</xdr:row>
      <xdr:rowOff>57134</xdr:rowOff>
    </xdr:to>
    <xdr:sp macro="" textlink="">
      <xdr:nvSpPr>
        <xdr:cNvPr id="421" name="楕円 420"/>
        <xdr:cNvSpPr/>
      </xdr:nvSpPr>
      <xdr:spPr>
        <a:xfrm>
          <a:off x="7810500" y="133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48261</xdr:rowOff>
    </xdr:from>
    <xdr:ext cx="469744" cy="259045"/>
    <xdr:sp macro="" textlink="">
      <xdr:nvSpPr>
        <xdr:cNvPr id="422" name="テキスト ボックス 421"/>
        <xdr:cNvSpPr txBox="1"/>
      </xdr:nvSpPr>
      <xdr:spPr>
        <a:xfrm>
          <a:off x="7626428" y="1342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8" name="テキスト ボックス 43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0" name="テキスト ボックス 43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150833</xdr:rowOff>
    </xdr:from>
    <xdr:to>
      <xdr:col>54</xdr:col>
      <xdr:colOff>189865</xdr:colOff>
      <xdr:row>98</xdr:row>
      <xdr:rowOff>30087</xdr:rowOff>
    </xdr:to>
    <xdr:cxnSp macro="">
      <xdr:nvCxnSpPr>
        <xdr:cNvPr id="444" name="直線コネクタ 443"/>
        <xdr:cNvCxnSpPr/>
      </xdr:nvCxnSpPr>
      <xdr:spPr>
        <a:xfrm flipV="1">
          <a:off x="10475595" y="15581333"/>
          <a:ext cx="1270" cy="1250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33914</xdr:rowOff>
    </xdr:from>
    <xdr:ext cx="469744" cy="259045"/>
    <xdr:sp macro="" textlink="">
      <xdr:nvSpPr>
        <xdr:cNvPr id="445" name="普通建設事業費 （ うち更新整備　）最小値テキスト"/>
        <xdr:cNvSpPr txBox="1"/>
      </xdr:nvSpPr>
      <xdr:spPr>
        <a:xfrm>
          <a:off x="10528300" y="1683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30087</xdr:rowOff>
    </xdr:from>
    <xdr:to>
      <xdr:col>55</xdr:col>
      <xdr:colOff>88900</xdr:colOff>
      <xdr:row>98</xdr:row>
      <xdr:rowOff>30087</xdr:rowOff>
    </xdr:to>
    <xdr:cxnSp macro="">
      <xdr:nvCxnSpPr>
        <xdr:cNvPr id="446" name="直線コネクタ 445"/>
        <xdr:cNvCxnSpPr/>
      </xdr:nvCxnSpPr>
      <xdr:spPr>
        <a:xfrm>
          <a:off x="10388600" y="1683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97510</xdr:rowOff>
    </xdr:from>
    <xdr:ext cx="534377" cy="259045"/>
    <xdr:sp macro="" textlink="">
      <xdr:nvSpPr>
        <xdr:cNvPr id="447" name="普通建設事業費 （ うち更新整備　）最大値テキスト"/>
        <xdr:cNvSpPr txBox="1"/>
      </xdr:nvSpPr>
      <xdr:spPr>
        <a:xfrm>
          <a:off x="10528300" y="1535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150833</xdr:rowOff>
    </xdr:from>
    <xdr:to>
      <xdr:col>55</xdr:col>
      <xdr:colOff>88900</xdr:colOff>
      <xdr:row>90</xdr:row>
      <xdr:rowOff>150833</xdr:rowOff>
    </xdr:to>
    <xdr:cxnSp macro="">
      <xdr:nvCxnSpPr>
        <xdr:cNvPr id="448" name="直線コネクタ 447"/>
        <xdr:cNvCxnSpPr/>
      </xdr:nvCxnSpPr>
      <xdr:spPr>
        <a:xfrm>
          <a:off x="10388600" y="1558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164001</xdr:rowOff>
    </xdr:from>
    <xdr:to>
      <xdr:col>55</xdr:col>
      <xdr:colOff>0</xdr:colOff>
      <xdr:row>97</xdr:row>
      <xdr:rowOff>7524</xdr:rowOff>
    </xdr:to>
    <xdr:cxnSp macro="">
      <xdr:nvCxnSpPr>
        <xdr:cNvPr id="449" name="直線コネクタ 448"/>
        <xdr:cNvCxnSpPr/>
      </xdr:nvCxnSpPr>
      <xdr:spPr>
        <a:xfrm flipV="1">
          <a:off x="9639300" y="16623201"/>
          <a:ext cx="8382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90495</xdr:rowOff>
    </xdr:from>
    <xdr:ext cx="534377" cy="259045"/>
    <xdr:sp macro="" textlink="">
      <xdr:nvSpPr>
        <xdr:cNvPr id="450" name="普通建設事業費 （ うち更新整備　）平均値テキスト"/>
        <xdr:cNvSpPr txBox="1"/>
      </xdr:nvSpPr>
      <xdr:spPr>
        <a:xfrm>
          <a:off x="10528300" y="16206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67618</xdr:rowOff>
    </xdr:from>
    <xdr:to>
      <xdr:col>55</xdr:col>
      <xdr:colOff>50800</xdr:colOff>
      <xdr:row>95</xdr:row>
      <xdr:rowOff>169218</xdr:rowOff>
    </xdr:to>
    <xdr:sp macro="" textlink="">
      <xdr:nvSpPr>
        <xdr:cNvPr id="451" name="フローチャート: 判断 450"/>
        <xdr:cNvSpPr/>
      </xdr:nvSpPr>
      <xdr:spPr>
        <a:xfrm>
          <a:off x="10426700" y="1635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7524</xdr:rowOff>
    </xdr:from>
    <xdr:to>
      <xdr:col>50</xdr:col>
      <xdr:colOff>114300</xdr:colOff>
      <xdr:row>97</xdr:row>
      <xdr:rowOff>155336</xdr:rowOff>
    </xdr:to>
    <xdr:cxnSp macro="">
      <xdr:nvCxnSpPr>
        <xdr:cNvPr id="452" name="直線コネクタ 451"/>
        <xdr:cNvCxnSpPr/>
      </xdr:nvCxnSpPr>
      <xdr:spPr>
        <a:xfrm flipV="1">
          <a:off x="8750300" y="16638174"/>
          <a:ext cx="889000" cy="14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121475</xdr:rowOff>
    </xdr:from>
    <xdr:to>
      <xdr:col>50</xdr:col>
      <xdr:colOff>165100</xdr:colOff>
      <xdr:row>96</xdr:row>
      <xdr:rowOff>51625</xdr:rowOff>
    </xdr:to>
    <xdr:sp macro="" textlink="">
      <xdr:nvSpPr>
        <xdr:cNvPr id="453" name="フローチャート: 判断 452"/>
        <xdr:cNvSpPr/>
      </xdr:nvSpPr>
      <xdr:spPr>
        <a:xfrm>
          <a:off x="9588500" y="164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68152</xdr:rowOff>
    </xdr:from>
    <xdr:ext cx="534377" cy="259045"/>
    <xdr:sp macro="" textlink="">
      <xdr:nvSpPr>
        <xdr:cNvPr id="454" name="テキスト ボックス 453"/>
        <xdr:cNvSpPr txBox="1"/>
      </xdr:nvSpPr>
      <xdr:spPr>
        <a:xfrm>
          <a:off x="9372111" y="161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75555</xdr:rowOff>
    </xdr:from>
    <xdr:to>
      <xdr:col>45</xdr:col>
      <xdr:colOff>177800</xdr:colOff>
      <xdr:row>97</xdr:row>
      <xdr:rowOff>155336</xdr:rowOff>
    </xdr:to>
    <xdr:cxnSp macro="">
      <xdr:nvCxnSpPr>
        <xdr:cNvPr id="455" name="直線コネクタ 454"/>
        <xdr:cNvCxnSpPr/>
      </xdr:nvCxnSpPr>
      <xdr:spPr>
        <a:xfrm>
          <a:off x="7861300" y="16706205"/>
          <a:ext cx="889000" cy="7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6902</xdr:rowOff>
    </xdr:from>
    <xdr:to>
      <xdr:col>46</xdr:col>
      <xdr:colOff>38100</xdr:colOff>
      <xdr:row>96</xdr:row>
      <xdr:rowOff>108502</xdr:rowOff>
    </xdr:to>
    <xdr:sp macro="" textlink="">
      <xdr:nvSpPr>
        <xdr:cNvPr id="456" name="フローチャート: 判断 455"/>
        <xdr:cNvSpPr/>
      </xdr:nvSpPr>
      <xdr:spPr>
        <a:xfrm>
          <a:off x="8699500" y="164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125029</xdr:rowOff>
    </xdr:from>
    <xdr:ext cx="534377" cy="259045"/>
    <xdr:sp macro="" textlink="">
      <xdr:nvSpPr>
        <xdr:cNvPr id="457" name="テキスト ボックス 456"/>
        <xdr:cNvSpPr txBox="1"/>
      </xdr:nvSpPr>
      <xdr:spPr>
        <a:xfrm>
          <a:off x="8483111" y="162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37099</xdr:rowOff>
    </xdr:from>
    <xdr:to>
      <xdr:col>41</xdr:col>
      <xdr:colOff>101600</xdr:colOff>
      <xdr:row>96</xdr:row>
      <xdr:rowOff>138699</xdr:rowOff>
    </xdr:to>
    <xdr:sp macro="" textlink="">
      <xdr:nvSpPr>
        <xdr:cNvPr id="458" name="フローチャート: 判断 457"/>
        <xdr:cNvSpPr/>
      </xdr:nvSpPr>
      <xdr:spPr>
        <a:xfrm>
          <a:off x="7810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155226</xdr:rowOff>
    </xdr:from>
    <xdr:ext cx="534377" cy="259045"/>
    <xdr:sp macro="" textlink="">
      <xdr:nvSpPr>
        <xdr:cNvPr id="459" name="テキスト ボックス 458"/>
        <xdr:cNvSpPr txBox="1"/>
      </xdr:nvSpPr>
      <xdr:spPr>
        <a:xfrm>
          <a:off x="7594111" y="162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113201</xdr:rowOff>
    </xdr:from>
    <xdr:to>
      <xdr:col>55</xdr:col>
      <xdr:colOff>50800</xdr:colOff>
      <xdr:row>97</xdr:row>
      <xdr:rowOff>43351</xdr:rowOff>
    </xdr:to>
    <xdr:sp macro="" textlink="">
      <xdr:nvSpPr>
        <xdr:cNvPr id="465" name="楕円 464"/>
        <xdr:cNvSpPr/>
      </xdr:nvSpPr>
      <xdr:spPr>
        <a:xfrm>
          <a:off x="10426700" y="1657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91628</xdr:rowOff>
    </xdr:from>
    <xdr:ext cx="534377" cy="259045"/>
    <xdr:sp macro="" textlink="">
      <xdr:nvSpPr>
        <xdr:cNvPr id="466" name="普通建設事業費 （ うち更新整備　）該当値テキスト"/>
        <xdr:cNvSpPr txBox="1"/>
      </xdr:nvSpPr>
      <xdr:spPr>
        <a:xfrm>
          <a:off x="10528300" y="1655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128174</xdr:rowOff>
    </xdr:from>
    <xdr:to>
      <xdr:col>50</xdr:col>
      <xdr:colOff>165100</xdr:colOff>
      <xdr:row>97</xdr:row>
      <xdr:rowOff>58324</xdr:rowOff>
    </xdr:to>
    <xdr:sp macro="" textlink="">
      <xdr:nvSpPr>
        <xdr:cNvPr id="467" name="楕円 466"/>
        <xdr:cNvSpPr/>
      </xdr:nvSpPr>
      <xdr:spPr>
        <a:xfrm>
          <a:off x="9588500" y="1658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49451</xdr:rowOff>
    </xdr:from>
    <xdr:ext cx="534377" cy="259045"/>
    <xdr:sp macro="" textlink="">
      <xdr:nvSpPr>
        <xdr:cNvPr id="468" name="テキスト ボックス 467"/>
        <xdr:cNvSpPr txBox="1"/>
      </xdr:nvSpPr>
      <xdr:spPr>
        <a:xfrm>
          <a:off x="9372111" y="1668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104536</xdr:rowOff>
    </xdr:from>
    <xdr:to>
      <xdr:col>46</xdr:col>
      <xdr:colOff>38100</xdr:colOff>
      <xdr:row>98</xdr:row>
      <xdr:rowOff>34686</xdr:rowOff>
    </xdr:to>
    <xdr:sp macro="" textlink="">
      <xdr:nvSpPr>
        <xdr:cNvPr id="469" name="楕円 468"/>
        <xdr:cNvSpPr/>
      </xdr:nvSpPr>
      <xdr:spPr>
        <a:xfrm>
          <a:off x="8699500" y="1673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25813</xdr:rowOff>
    </xdr:from>
    <xdr:ext cx="469744" cy="259045"/>
    <xdr:sp macro="" textlink="">
      <xdr:nvSpPr>
        <xdr:cNvPr id="470" name="テキスト ボックス 469"/>
        <xdr:cNvSpPr txBox="1"/>
      </xdr:nvSpPr>
      <xdr:spPr>
        <a:xfrm>
          <a:off x="8515428" y="1682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24755</xdr:rowOff>
    </xdr:from>
    <xdr:to>
      <xdr:col>41</xdr:col>
      <xdr:colOff>101600</xdr:colOff>
      <xdr:row>97</xdr:row>
      <xdr:rowOff>126355</xdr:rowOff>
    </xdr:to>
    <xdr:sp macro="" textlink="">
      <xdr:nvSpPr>
        <xdr:cNvPr id="471" name="楕円 470"/>
        <xdr:cNvSpPr/>
      </xdr:nvSpPr>
      <xdr:spPr>
        <a:xfrm>
          <a:off x="7810500" y="1665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117482</xdr:rowOff>
    </xdr:from>
    <xdr:ext cx="534377" cy="259045"/>
    <xdr:sp macro="" textlink="">
      <xdr:nvSpPr>
        <xdr:cNvPr id="472" name="テキスト ボックス 471"/>
        <xdr:cNvSpPr txBox="1"/>
      </xdr:nvSpPr>
      <xdr:spPr>
        <a:xfrm>
          <a:off x="7594111" y="1674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3" name="直線コネクタ 48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4" name="テキスト ボックス 48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5" name="直線コネクタ 48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486" name="テキスト ボックス 485"/>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7" name="直線コネクタ 48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488" name="テキスト ボックス 487"/>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89" name="直線コネクタ 48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490" name="テキスト ボックス 489"/>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1" name="直線コネクタ 49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492" name="テキスト ボックス 491"/>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146101</xdr:rowOff>
    </xdr:from>
    <xdr:to>
      <xdr:col>85</xdr:col>
      <xdr:colOff>126364</xdr:colOff>
      <xdr:row>38</xdr:row>
      <xdr:rowOff>139700</xdr:rowOff>
    </xdr:to>
    <xdr:cxnSp macro="">
      <xdr:nvCxnSpPr>
        <xdr:cNvPr id="494" name="直線コネクタ 493"/>
        <xdr:cNvCxnSpPr/>
      </xdr:nvCxnSpPr>
      <xdr:spPr>
        <a:xfrm flipV="1">
          <a:off x="16317595" y="5289601"/>
          <a:ext cx="1269" cy="1365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49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496" name="直線コネクタ 49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92778</xdr:rowOff>
    </xdr:from>
    <xdr:ext cx="469744" cy="259045"/>
    <xdr:sp macro="" textlink="">
      <xdr:nvSpPr>
        <xdr:cNvPr id="497" name="災害復旧事業費最大値テキスト"/>
        <xdr:cNvSpPr txBox="1"/>
      </xdr:nvSpPr>
      <xdr:spPr>
        <a:xfrm>
          <a:off x="16370300" y="506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146101</xdr:rowOff>
    </xdr:from>
    <xdr:to>
      <xdr:col>86</xdr:col>
      <xdr:colOff>25400</xdr:colOff>
      <xdr:row>30</xdr:row>
      <xdr:rowOff>146101</xdr:rowOff>
    </xdr:to>
    <xdr:cxnSp macro="">
      <xdr:nvCxnSpPr>
        <xdr:cNvPr id="498" name="直線コネクタ 497"/>
        <xdr:cNvCxnSpPr/>
      </xdr:nvCxnSpPr>
      <xdr:spPr>
        <a:xfrm>
          <a:off x="16230600" y="528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122784</xdr:rowOff>
    </xdr:from>
    <xdr:to>
      <xdr:col>85</xdr:col>
      <xdr:colOff>127000</xdr:colOff>
      <xdr:row>38</xdr:row>
      <xdr:rowOff>136042</xdr:rowOff>
    </xdr:to>
    <xdr:cxnSp macro="">
      <xdr:nvCxnSpPr>
        <xdr:cNvPr id="499" name="直線コネクタ 498"/>
        <xdr:cNvCxnSpPr/>
      </xdr:nvCxnSpPr>
      <xdr:spPr>
        <a:xfrm flipV="1">
          <a:off x="15481300" y="6637884"/>
          <a:ext cx="8382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162526</xdr:rowOff>
    </xdr:from>
    <xdr:ext cx="378565" cy="259045"/>
    <xdr:sp macro="" textlink="">
      <xdr:nvSpPr>
        <xdr:cNvPr id="500" name="災害復旧事業費平均値テキスト"/>
        <xdr:cNvSpPr txBox="1"/>
      </xdr:nvSpPr>
      <xdr:spPr>
        <a:xfrm>
          <a:off x="16370300" y="63347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139649</xdr:rowOff>
    </xdr:from>
    <xdr:to>
      <xdr:col>85</xdr:col>
      <xdr:colOff>177800</xdr:colOff>
      <xdr:row>38</xdr:row>
      <xdr:rowOff>69799</xdr:rowOff>
    </xdr:to>
    <xdr:sp macro="" textlink="">
      <xdr:nvSpPr>
        <xdr:cNvPr id="501" name="フローチャート: 判断 500"/>
        <xdr:cNvSpPr/>
      </xdr:nvSpPr>
      <xdr:spPr>
        <a:xfrm>
          <a:off x="16268700" y="648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67005</xdr:rowOff>
    </xdr:from>
    <xdr:to>
      <xdr:col>81</xdr:col>
      <xdr:colOff>50800</xdr:colOff>
      <xdr:row>38</xdr:row>
      <xdr:rowOff>136042</xdr:rowOff>
    </xdr:to>
    <xdr:cxnSp macro="">
      <xdr:nvCxnSpPr>
        <xdr:cNvPr id="502" name="直線コネクタ 501"/>
        <xdr:cNvCxnSpPr/>
      </xdr:nvCxnSpPr>
      <xdr:spPr>
        <a:xfrm>
          <a:off x="14592300" y="6582105"/>
          <a:ext cx="889000" cy="6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40894</xdr:rowOff>
    </xdr:from>
    <xdr:to>
      <xdr:col>81</xdr:col>
      <xdr:colOff>101600</xdr:colOff>
      <xdr:row>38</xdr:row>
      <xdr:rowOff>142494</xdr:rowOff>
    </xdr:to>
    <xdr:sp macro="" textlink="">
      <xdr:nvSpPr>
        <xdr:cNvPr id="503" name="フローチャート: 判断 502"/>
        <xdr:cNvSpPr/>
      </xdr:nvSpPr>
      <xdr:spPr>
        <a:xfrm>
          <a:off x="15430500" y="655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159021</xdr:rowOff>
    </xdr:from>
    <xdr:ext cx="378565" cy="259045"/>
    <xdr:sp macro="" textlink="">
      <xdr:nvSpPr>
        <xdr:cNvPr id="504" name="テキスト ボックス 503"/>
        <xdr:cNvSpPr txBox="1"/>
      </xdr:nvSpPr>
      <xdr:spPr>
        <a:xfrm>
          <a:off x="15292017" y="63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67005</xdr:rowOff>
    </xdr:from>
    <xdr:to>
      <xdr:col>76</xdr:col>
      <xdr:colOff>114300</xdr:colOff>
      <xdr:row>38</xdr:row>
      <xdr:rowOff>136499</xdr:rowOff>
    </xdr:to>
    <xdr:cxnSp macro="">
      <xdr:nvCxnSpPr>
        <xdr:cNvPr id="505" name="直線コネクタ 504"/>
        <xdr:cNvCxnSpPr/>
      </xdr:nvCxnSpPr>
      <xdr:spPr>
        <a:xfrm flipV="1">
          <a:off x="13703300" y="6582105"/>
          <a:ext cx="889000" cy="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120904</xdr:rowOff>
    </xdr:from>
    <xdr:to>
      <xdr:col>76</xdr:col>
      <xdr:colOff>165100</xdr:colOff>
      <xdr:row>38</xdr:row>
      <xdr:rowOff>51054</xdr:rowOff>
    </xdr:to>
    <xdr:sp macro="" textlink="">
      <xdr:nvSpPr>
        <xdr:cNvPr id="506" name="フローチャート: 判断 505"/>
        <xdr:cNvSpPr/>
      </xdr:nvSpPr>
      <xdr:spPr>
        <a:xfrm>
          <a:off x="14541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67581</xdr:rowOff>
    </xdr:from>
    <xdr:ext cx="378565" cy="259045"/>
    <xdr:sp macro="" textlink="">
      <xdr:nvSpPr>
        <xdr:cNvPr id="507" name="テキスト ボックス 506"/>
        <xdr:cNvSpPr txBox="1"/>
      </xdr:nvSpPr>
      <xdr:spPr>
        <a:xfrm>
          <a:off x="14403017" y="623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86664</xdr:rowOff>
    </xdr:from>
    <xdr:to>
      <xdr:col>71</xdr:col>
      <xdr:colOff>177800</xdr:colOff>
      <xdr:row>38</xdr:row>
      <xdr:rowOff>136499</xdr:rowOff>
    </xdr:to>
    <xdr:cxnSp macro="">
      <xdr:nvCxnSpPr>
        <xdr:cNvPr id="508" name="直線コネクタ 507"/>
        <xdr:cNvCxnSpPr/>
      </xdr:nvCxnSpPr>
      <xdr:spPr>
        <a:xfrm>
          <a:off x="12814300" y="6601764"/>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112217</xdr:rowOff>
    </xdr:from>
    <xdr:to>
      <xdr:col>72</xdr:col>
      <xdr:colOff>38100</xdr:colOff>
      <xdr:row>38</xdr:row>
      <xdr:rowOff>42367</xdr:rowOff>
    </xdr:to>
    <xdr:sp macro="" textlink="">
      <xdr:nvSpPr>
        <xdr:cNvPr id="509" name="フローチャート: 判断 508"/>
        <xdr:cNvSpPr/>
      </xdr:nvSpPr>
      <xdr:spPr>
        <a:xfrm>
          <a:off x="13652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58894</xdr:rowOff>
    </xdr:from>
    <xdr:ext cx="378565" cy="259045"/>
    <xdr:sp macro="" textlink="">
      <xdr:nvSpPr>
        <xdr:cNvPr id="510" name="テキスト ボックス 509"/>
        <xdr:cNvSpPr txBox="1"/>
      </xdr:nvSpPr>
      <xdr:spPr>
        <a:xfrm>
          <a:off x="13514017" y="6231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61925</xdr:rowOff>
    </xdr:from>
    <xdr:to>
      <xdr:col>67</xdr:col>
      <xdr:colOff>101600</xdr:colOff>
      <xdr:row>37</xdr:row>
      <xdr:rowOff>163525</xdr:rowOff>
    </xdr:to>
    <xdr:sp macro="" textlink="">
      <xdr:nvSpPr>
        <xdr:cNvPr id="511" name="フローチャート: 判断 510"/>
        <xdr:cNvSpPr/>
      </xdr:nvSpPr>
      <xdr:spPr>
        <a:xfrm>
          <a:off x="12763500" y="64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8602</xdr:rowOff>
    </xdr:from>
    <xdr:ext cx="378565" cy="259045"/>
    <xdr:sp macro="" textlink="">
      <xdr:nvSpPr>
        <xdr:cNvPr id="512" name="テキスト ボックス 511"/>
        <xdr:cNvSpPr txBox="1"/>
      </xdr:nvSpPr>
      <xdr:spPr>
        <a:xfrm>
          <a:off x="12625017" y="6180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3" name="テキスト ボックス 51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4" name="テキスト ボックス 51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5" name="テキスト ボックス 51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6" name="テキスト ボックス 51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7" name="テキスト ボックス 51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71984</xdr:rowOff>
    </xdr:from>
    <xdr:to>
      <xdr:col>85</xdr:col>
      <xdr:colOff>177800</xdr:colOff>
      <xdr:row>39</xdr:row>
      <xdr:rowOff>2134</xdr:rowOff>
    </xdr:to>
    <xdr:sp macro="" textlink="">
      <xdr:nvSpPr>
        <xdr:cNvPr id="518" name="楕円 517"/>
        <xdr:cNvSpPr/>
      </xdr:nvSpPr>
      <xdr:spPr>
        <a:xfrm>
          <a:off x="16268700" y="658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158361</xdr:rowOff>
    </xdr:from>
    <xdr:ext cx="313932" cy="259045"/>
    <xdr:sp macro="" textlink="">
      <xdr:nvSpPr>
        <xdr:cNvPr id="519" name="災害復旧事業費該当値テキスト"/>
        <xdr:cNvSpPr txBox="1"/>
      </xdr:nvSpPr>
      <xdr:spPr>
        <a:xfrm>
          <a:off x="16370300" y="65020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85242</xdr:rowOff>
    </xdr:from>
    <xdr:to>
      <xdr:col>81</xdr:col>
      <xdr:colOff>101600</xdr:colOff>
      <xdr:row>39</xdr:row>
      <xdr:rowOff>15392</xdr:rowOff>
    </xdr:to>
    <xdr:sp macro="" textlink="">
      <xdr:nvSpPr>
        <xdr:cNvPr id="520" name="楕円 519"/>
        <xdr:cNvSpPr/>
      </xdr:nvSpPr>
      <xdr:spPr>
        <a:xfrm>
          <a:off x="15430500" y="66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6519</xdr:rowOff>
    </xdr:from>
    <xdr:ext cx="249299" cy="259045"/>
    <xdr:sp macro="" textlink="">
      <xdr:nvSpPr>
        <xdr:cNvPr id="521" name="テキスト ボックス 520"/>
        <xdr:cNvSpPr txBox="1"/>
      </xdr:nvSpPr>
      <xdr:spPr>
        <a:xfrm>
          <a:off x="15356650" y="6693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16205</xdr:rowOff>
    </xdr:from>
    <xdr:to>
      <xdr:col>76</xdr:col>
      <xdr:colOff>165100</xdr:colOff>
      <xdr:row>38</xdr:row>
      <xdr:rowOff>117805</xdr:rowOff>
    </xdr:to>
    <xdr:sp macro="" textlink="">
      <xdr:nvSpPr>
        <xdr:cNvPr id="522" name="楕円 521"/>
        <xdr:cNvSpPr/>
      </xdr:nvSpPr>
      <xdr:spPr>
        <a:xfrm>
          <a:off x="14541500" y="65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108932</xdr:rowOff>
    </xdr:from>
    <xdr:ext cx="378565" cy="259045"/>
    <xdr:sp macro="" textlink="">
      <xdr:nvSpPr>
        <xdr:cNvPr id="523" name="テキスト ボックス 522"/>
        <xdr:cNvSpPr txBox="1"/>
      </xdr:nvSpPr>
      <xdr:spPr>
        <a:xfrm>
          <a:off x="14403017" y="6624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85699</xdr:rowOff>
    </xdr:from>
    <xdr:to>
      <xdr:col>72</xdr:col>
      <xdr:colOff>38100</xdr:colOff>
      <xdr:row>39</xdr:row>
      <xdr:rowOff>15849</xdr:rowOff>
    </xdr:to>
    <xdr:sp macro="" textlink="">
      <xdr:nvSpPr>
        <xdr:cNvPr id="524" name="楕円 523"/>
        <xdr:cNvSpPr/>
      </xdr:nvSpPr>
      <xdr:spPr>
        <a:xfrm>
          <a:off x="13652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6976</xdr:rowOff>
    </xdr:from>
    <xdr:ext cx="249299" cy="259045"/>
    <xdr:sp macro="" textlink="">
      <xdr:nvSpPr>
        <xdr:cNvPr id="525" name="テキスト ボックス 524"/>
        <xdr:cNvSpPr txBox="1"/>
      </xdr:nvSpPr>
      <xdr:spPr>
        <a:xfrm>
          <a:off x="13578650" y="6693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35864</xdr:rowOff>
    </xdr:from>
    <xdr:to>
      <xdr:col>67</xdr:col>
      <xdr:colOff>101600</xdr:colOff>
      <xdr:row>38</xdr:row>
      <xdr:rowOff>137464</xdr:rowOff>
    </xdr:to>
    <xdr:sp macro="" textlink="">
      <xdr:nvSpPr>
        <xdr:cNvPr id="526" name="楕円 525"/>
        <xdr:cNvSpPr/>
      </xdr:nvSpPr>
      <xdr:spPr>
        <a:xfrm>
          <a:off x="12763500" y="655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128591</xdr:rowOff>
    </xdr:from>
    <xdr:ext cx="378565" cy="259045"/>
    <xdr:sp macro="" textlink="">
      <xdr:nvSpPr>
        <xdr:cNvPr id="527" name="テキスト ボックス 526"/>
        <xdr:cNvSpPr txBox="1"/>
      </xdr:nvSpPr>
      <xdr:spPr>
        <a:xfrm>
          <a:off x="12625017" y="6643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8" name="正方形/長方形 52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29" name="正方形/長方形 52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0" name="正方形/長方形 52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1" name="正方形/長方形 53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2" name="正方形/長方形 53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3" name="正方形/長方形 53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4" name="正方形/長方形 53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9" name="テキスト ボックス 53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1" name="テキスト ボックス 54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3" name="直線コネクタ 54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8" name="直線コネクタ 54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0" name="フローチャート: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1" name="直線コネクタ 55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2" name="フローチャート: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3" name="テキスト ボックス 55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4" name="直線コネクタ 55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5" name="フローチャート: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6" name="テキスト ボックス 55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7" name="直線コネクタ 55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8" name="フローチャート: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9" name="テキスト ボックス 55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0" name="フローチャート: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1" name="テキスト ボックス 56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9" name="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0" name="テキスト ボックス 56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1" name="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2" name="テキスト ボックス 57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3" name="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6" name="テキスト ボックス 57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0" name="テキスト ボックス 58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2" name="テキスト ボックス 59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4" name="テキスト ボックス 59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6" name="テキスト ボックス 59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143243</xdr:rowOff>
    </xdr:from>
    <xdr:to>
      <xdr:col>85</xdr:col>
      <xdr:colOff>126364</xdr:colOff>
      <xdr:row>77</xdr:row>
      <xdr:rowOff>126136</xdr:rowOff>
    </xdr:to>
    <xdr:cxnSp macro="">
      <xdr:nvCxnSpPr>
        <xdr:cNvPr id="600" name="直線コネクタ 599"/>
        <xdr:cNvCxnSpPr/>
      </xdr:nvCxnSpPr>
      <xdr:spPr>
        <a:xfrm flipV="1">
          <a:off x="16317595" y="12316193"/>
          <a:ext cx="1269" cy="1011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129963</xdr:rowOff>
    </xdr:from>
    <xdr:ext cx="534377" cy="259045"/>
    <xdr:sp macro="" textlink="">
      <xdr:nvSpPr>
        <xdr:cNvPr id="601" name="公債費最小値テキスト"/>
        <xdr:cNvSpPr txBox="1"/>
      </xdr:nvSpPr>
      <xdr:spPr>
        <a:xfrm>
          <a:off x="16370300" y="1333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126136</xdr:rowOff>
    </xdr:from>
    <xdr:to>
      <xdr:col>86</xdr:col>
      <xdr:colOff>25400</xdr:colOff>
      <xdr:row>77</xdr:row>
      <xdr:rowOff>126136</xdr:rowOff>
    </xdr:to>
    <xdr:cxnSp macro="">
      <xdr:nvCxnSpPr>
        <xdr:cNvPr id="602" name="直線コネクタ 601"/>
        <xdr:cNvCxnSpPr/>
      </xdr:nvCxnSpPr>
      <xdr:spPr>
        <a:xfrm>
          <a:off x="16230600" y="133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89920</xdr:rowOff>
    </xdr:from>
    <xdr:ext cx="534377" cy="259045"/>
    <xdr:sp macro="" textlink="">
      <xdr:nvSpPr>
        <xdr:cNvPr id="603" name="公債費最大値テキスト"/>
        <xdr:cNvSpPr txBox="1"/>
      </xdr:nvSpPr>
      <xdr:spPr>
        <a:xfrm>
          <a:off x="16370300" y="1209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143243</xdr:rowOff>
    </xdr:from>
    <xdr:to>
      <xdr:col>86</xdr:col>
      <xdr:colOff>25400</xdr:colOff>
      <xdr:row>71</xdr:row>
      <xdr:rowOff>143243</xdr:rowOff>
    </xdr:to>
    <xdr:cxnSp macro="">
      <xdr:nvCxnSpPr>
        <xdr:cNvPr id="604" name="直線コネクタ 603"/>
        <xdr:cNvCxnSpPr/>
      </xdr:nvCxnSpPr>
      <xdr:spPr>
        <a:xfrm>
          <a:off x="16230600" y="12316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119888</xdr:rowOff>
    </xdr:from>
    <xdr:to>
      <xdr:col>85</xdr:col>
      <xdr:colOff>127000</xdr:colOff>
      <xdr:row>75</xdr:row>
      <xdr:rowOff>170408</xdr:rowOff>
    </xdr:to>
    <xdr:cxnSp macro="">
      <xdr:nvCxnSpPr>
        <xdr:cNvPr id="605" name="直線コネクタ 604"/>
        <xdr:cNvCxnSpPr/>
      </xdr:nvCxnSpPr>
      <xdr:spPr>
        <a:xfrm>
          <a:off x="15481300" y="12978638"/>
          <a:ext cx="838200" cy="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104176</xdr:rowOff>
    </xdr:from>
    <xdr:ext cx="534377" cy="259045"/>
    <xdr:sp macro="" textlink="">
      <xdr:nvSpPr>
        <xdr:cNvPr id="606" name="公債費平均値テキスト"/>
        <xdr:cNvSpPr txBox="1"/>
      </xdr:nvSpPr>
      <xdr:spPr>
        <a:xfrm>
          <a:off x="16370300" y="12791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81299</xdr:rowOff>
    </xdr:from>
    <xdr:to>
      <xdr:col>85</xdr:col>
      <xdr:colOff>177800</xdr:colOff>
      <xdr:row>76</xdr:row>
      <xdr:rowOff>11449</xdr:rowOff>
    </xdr:to>
    <xdr:sp macro="" textlink="">
      <xdr:nvSpPr>
        <xdr:cNvPr id="607" name="フローチャート: 判断 606"/>
        <xdr:cNvSpPr/>
      </xdr:nvSpPr>
      <xdr:spPr>
        <a:xfrm>
          <a:off x="16268700" y="129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100419</xdr:rowOff>
    </xdr:from>
    <xdr:to>
      <xdr:col>81</xdr:col>
      <xdr:colOff>50800</xdr:colOff>
      <xdr:row>75</xdr:row>
      <xdr:rowOff>119888</xdr:rowOff>
    </xdr:to>
    <xdr:cxnSp macro="">
      <xdr:nvCxnSpPr>
        <xdr:cNvPr id="608" name="直線コネクタ 607"/>
        <xdr:cNvCxnSpPr/>
      </xdr:nvCxnSpPr>
      <xdr:spPr>
        <a:xfrm>
          <a:off x="14592300" y="12959169"/>
          <a:ext cx="889000" cy="1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72193</xdr:rowOff>
    </xdr:from>
    <xdr:to>
      <xdr:col>81</xdr:col>
      <xdr:colOff>101600</xdr:colOff>
      <xdr:row>76</xdr:row>
      <xdr:rowOff>2344</xdr:rowOff>
    </xdr:to>
    <xdr:sp macro="" textlink="">
      <xdr:nvSpPr>
        <xdr:cNvPr id="609" name="フローチャート: 判断 608"/>
        <xdr:cNvSpPr/>
      </xdr:nvSpPr>
      <xdr:spPr>
        <a:xfrm>
          <a:off x="15430500" y="12930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164919</xdr:rowOff>
    </xdr:from>
    <xdr:ext cx="534377" cy="259045"/>
    <xdr:sp macro="" textlink="">
      <xdr:nvSpPr>
        <xdr:cNvPr id="610" name="テキスト ボックス 609"/>
        <xdr:cNvSpPr txBox="1"/>
      </xdr:nvSpPr>
      <xdr:spPr>
        <a:xfrm>
          <a:off x="15214111" y="1302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97409</xdr:rowOff>
    </xdr:from>
    <xdr:to>
      <xdr:col>76</xdr:col>
      <xdr:colOff>114300</xdr:colOff>
      <xdr:row>75</xdr:row>
      <xdr:rowOff>100419</xdr:rowOff>
    </xdr:to>
    <xdr:cxnSp macro="">
      <xdr:nvCxnSpPr>
        <xdr:cNvPr id="611" name="直線コネクタ 610"/>
        <xdr:cNvCxnSpPr/>
      </xdr:nvCxnSpPr>
      <xdr:spPr>
        <a:xfrm>
          <a:off x="13703300" y="12956159"/>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40570</xdr:rowOff>
    </xdr:from>
    <xdr:to>
      <xdr:col>76</xdr:col>
      <xdr:colOff>165100</xdr:colOff>
      <xdr:row>75</xdr:row>
      <xdr:rowOff>142170</xdr:rowOff>
    </xdr:to>
    <xdr:sp macro="" textlink="">
      <xdr:nvSpPr>
        <xdr:cNvPr id="612" name="フローチャート: 判断 611"/>
        <xdr:cNvSpPr/>
      </xdr:nvSpPr>
      <xdr:spPr>
        <a:xfrm>
          <a:off x="145415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158697</xdr:rowOff>
    </xdr:from>
    <xdr:ext cx="534377" cy="259045"/>
    <xdr:sp macro="" textlink="">
      <xdr:nvSpPr>
        <xdr:cNvPr id="613" name="テキスト ボックス 612"/>
        <xdr:cNvSpPr txBox="1"/>
      </xdr:nvSpPr>
      <xdr:spPr>
        <a:xfrm>
          <a:off x="14325111" y="1267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97409</xdr:rowOff>
    </xdr:from>
    <xdr:to>
      <xdr:col>71</xdr:col>
      <xdr:colOff>177800</xdr:colOff>
      <xdr:row>75</xdr:row>
      <xdr:rowOff>109201</xdr:rowOff>
    </xdr:to>
    <xdr:cxnSp macro="">
      <xdr:nvCxnSpPr>
        <xdr:cNvPr id="614" name="直線コネクタ 613"/>
        <xdr:cNvCxnSpPr/>
      </xdr:nvCxnSpPr>
      <xdr:spPr>
        <a:xfrm flipV="1">
          <a:off x="12814300" y="12956159"/>
          <a:ext cx="889000" cy="1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6299</xdr:rowOff>
    </xdr:from>
    <xdr:to>
      <xdr:col>72</xdr:col>
      <xdr:colOff>38100</xdr:colOff>
      <xdr:row>75</xdr:row>
      <xdr:rowOff>107899</xdr:rowOff>
    </xdr:to>
    <xdr:sp macro="" textlink="">
      <xdr:nvSpPr>
        <xdr:cNvPr id="615" name="フローチャート: 判断 614"/>
        <xdr:cNvSpPr/>
      </xdr:nvSpPr>
      <xdr:spPr>
        <a:xfrm>
          <a:off x="13652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124426</xdr:rowOff>
    </xdr:from>
    <xdr:ext cx="534377" cy="259045"/>
    <xdr:sp macro="" textlink="">
      <xdr:nvSpPr>
        <xdr:cNvPr id="616" name="テキスト ボックス 615"/>
        <xdr:cNvSpPr txBox="1"/>
      </xdr:nvSpPr>
      <xdr:spPr>
        <a:xfrm>
          <a:off x="13436111" y="1264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7328</xdr:rowOff>
    </xdr:from>
    <xdr:to>
      <xdr:col>67</xdr:col>
      <xdr:colOff>101600</xdr:colOff>
      <xdr:row>75</xdr:row>
      <xdr:rowOff>108928</xdr:rowOff>
    </xdr:to>
    <xdr:sp macro="" textlink="">
      <xdr:nvSpPr>
        <xdr:cNvPr id="617" name="フローチャート: 判断 616"/>
        <xdr:cNvSpPr/>
      </xdr:nvSpPr>
      <xdr:spPr>
        <a:xfrm>
          <a:off x="12763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125455</xdr:rowOff>
    </xdr:from>
    <xdr:ext cx="534377" cy="259045"/>
    <xdr:sp macro="" textlink="">
      <xdr:nvSpPr>
        <xdr:cNvPr id="618" name="テキスト ボックス 617"/>
        <xdr:cNvSpPr txBox="1"/>
      </xdr:nvSpPr>
      <xdr:spPr>
        <a:xfrm>
          <a:off x="12547111" y="126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119609</xdr:rowOff>
    </xdr:from>
    <xdr:to>
      <xdr:col>85</xdr:col>
      <xdr:colOff>177800</xdr:colOff>
      <xdr:row>76</xdr:row>
      <xdr:rowOff>49758</xdr:rowOff>
    </xdr:to>
    <xdr:sp macro="" textlink="">
      <xdr:nvSpPr>
        <xdr:cNvPr id="624" name="楕円 623"/>
        <xdr:cNvSpPr/>
      </xdr:nvSpPr>
      <xdr:spPr>
        <a:xfrm>
          <a:off x="16268700" y="129783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98036</xdr:rowOff>
    </xdr:from>
    <xdr:ext cx="534377" cy="259045"/>
    <xdr:sp macro="" textlink="">
      <xdr:nvSpPr>
        <xdr:cNvPr id="625" name="公債費該当値テキスト"/>
        <xdr:cNvSpPr txBox="1"/>
      </xdr:nvSpPr>
      <xdr:spPr>
        <a:xfrm>
          <a:off x="16370300" y="1295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69088</xdr:rowOff>
    </xdr:from>
    <xdr:to>
      <xdr:col>81</xdr:col>
      <xdr:colOff>101600</xdr:colOff>
      <xdr:row>75</xdr:row>
      <xdr:rowOff>170687</xdr:rowOff>
    </xdr:to>
    <xdr:sp macro="" textlink="">
      <xdr:nvSpPr>
        <xdr:cNvPr id="626" name="楕円 625"/>
        <xdr:cNvSpPr/>
      </xdr:nvSpPr>
      <xdr:spPr>
        <a:xfrm>
          <a:off x="15430500" y="129278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15765</xdr:rowOff>
    </xdr:from>
    <xdr:ext cx="534377" cy="259045"/>
    <xdr:sp macro="" textlink="">
      <xdr:nvSpPr>
        <xdr:cNvPr id="627" name="テキスト ボックス 626"/>
        <xdr:cNvSpPr txBox="1"/>
      </xdr:nvSpPr>
      <xdr:spPr>
        <a:xfrm>
          <a:off x="15214111" y="1270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49619</xdr:rowOff>
    </xdr:from>
    <xdr:to>
      <xdr:col>76</xdr:col>
      <xdr:colOff>165100</xdr:colOff>
      <xdr:row>75</xdr:row>
      <xdr:rowOff>151219</xdr:rowOff>
    </xdr:to>
    <xdr:sp macro="" textlink="">
      <xdr:nvSpPr>
        <xdr:cNvPr id="628" name="楕円 627"/>
        <xdr:cNvSpPr/>
      </xdr:nvSpPr>
      <xdr:spPr>
        <a:xfrm>
          <a:off x="14541500" y="1290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142346</xdr:rowOff>
    </xdr:from>
    <xdr:ext cx="534377" cy="259045"/>
    <xdr:sp macro="" textlink="">
      <xdr:nvSpPr>
        <xdr:cNvPr id="629" name="テキスト ボックス 628"/>
        <xdr:cNvSpPr txBox="1"/>
      </xdr:nvSpPr>
      <xdr:spPr>
        <a:xfrm>
          <a:off x="14325111" y="1300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46609</xdr:rowOff>
    </xdr:from>
    <xdr:to>
      <xdr:col>72</xdr:col>
      <xdr:colOff>38100</xdr:colOff>
      <xdr:row>75</xdr:row>
      <xdr:rowOff>148208</xdr:rowOff>
    </xdr:to>
    <xdr:sp macro="" textlink="">
      <xdr:nvSpPr>
        <xdr:cNvPr id="630" name="楕円 629"/>
        <xdr:cNvSpPr/>
      </xdr:nvSpPr>
      <xdr:spPr>
        <a:xfrm>
          <a:off x="13652500" y="129053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139337</xdr:rowOff>
    </xdr:from>
    <xdr:ext cx="534377" cy="259045"/>
    <xdr:sp macro="" textlink="">
      <xdr:nvSpPr>
        <xdr:cNvPr id="631" name="テキスト ボックス 630"/>
        <xdr:cNvSpPr txBox="1"/>
      </xdr:nvSpPr>
      <xdr:spPr>
        <a:xfrm>
          <a:off x="13436111" y="1299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58401</xdr:rowOff>
    </xdr:from>
    <xdr:to>
      <xdr:col>67</xdr:col>
      <xdr:colOff>101600</xdr:colOff>
      <xdr:row>75</xdr:row>
      <xdr:rowOff>160001</xdr:rowOff>
    </xdr:to>
    <xdr:sp macro="" textlink="">
      <xdr:nvSpPr>
        <xdr:cNvPr id="632" name="楕円 631"/>
        <xdr:cNvSpPr/>
      </xdr:nvSpPr>
      <xdr:spPr>
        <a:xfrm>
          <a:off x="12763500" y="1291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151128</xdr:rowOff>
    </xdr:from>
    <xdr:ext cx="534377" cy="259045"/>
    <xdr:sp macro="" textlink="">
      <xdr:nvSpPr>
        <xdr:cNvPr id="633" name="テキスト ボックス 632"/>
        <xdr:cNvSpPr txBox="1"/>
      </xdr:nvSpPr>
      <xdr:spPr>
        <a:xfrm>
          <a:off x="12547111" y="1300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7" name="テキスト ボックス 64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9" name="テキスト ボックス 64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1" name="テキスト ボックス 65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3" name="テキスト ボックス 65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59689</xdr:rowOff>
    </xdr:from>
    <xdr:to>
      <xdr:col>85</xdr:col>
      <xdr:colOff>126364</xdr:colOff>
      <xdr:row>98</xdr:row>
      <xdr:rowOff>139198</xdr:rowOff>
    </xdr:to>
    <xdr:cxnSp macro="">
      <xdr:nvCxnSpPr>
        <xdr:cNvPr id="655" name="直線コネクタ 654"/>
        <xdr:cNvCxnSpPr/>
      </xdr:nvCxnSpPr>
      <xdr:spPr>
        <a:xfrm flipV="1">
          <a:off x="16317595" y="15661639"/>
          <a:ext cx="1269" cy="1279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143025</xdr:rowOff>
    </xdr:from>
    <xdr:ext cx="313932" cy="259045"/>
    <xdr:sp macro="" textlink="">
      <xdr:nvSpPr>
        <xdr:cNvPr id="656" name="積立金最小値テキスト"/>
        <xdr:cNvSpPr txBox="1"/>
      </xdr:nvSpPr>
      <xdr:spPr>
        <a:xfrm>
          <a:off x="16370300" y="16945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139198</xdr:rowOff>
    </xdr:from>
    <xdr:to>
      <xdr:col>86</xdr:col>
      <xdr:colOff>25400</xdr:colOff>
      <xdr:row>98</xdr:row>
      <xdr:rowOff>139198</xdr:rowOff>
    </xdr:to>
    <xdr:cxnSp macro="">
      <xdr:nvCxnSpPr>
        <xdr:cNvPr id="657" name="直線コネクタ 656"/>
        <xdr:cNvCxnSpPr/>
      </xdr:nvCxnSpPr>
      <xdr:spPr>
        <a:xfrm>
          <a:off x="16230600" y="169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6366</xdr:rowOff>
    </xdr:from>
    <xdr:ext cx="534377" cy="259045"/>
    <xdr:sp macro="" textlink="">
      <xdr:nvSpPr>
        <xdr:cNvPr id="658" name="積立金最大値テキスト"/>
        <xdr:cNvSpPr txBox="1"/>
      </xdr:nvSpPr>
      <xdr:spPr>
        <a:xfrm>
          <a:off x="16370300" y="1543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59689</xdr:rowOff>
    </xdr:from>
    <xdr:to>
      <xdr:col>86</xdr:col>
      <xdr:colOff>25400</xdr:colOff>
      <xdr:row>91</xdr:row>
      <xdr:rowOff>59689</xdr:rowOff>
    </xdr:to>
    <xdr:cxnSp macro="">
      <xdr:nvCxnSpPr>
        <xdr:cNvPr id="659" name="直線コネクタ 658"/>
        <xdr:cNvCxnSpPr/>
      </xdr:nvCxnSpPr>
      <xdr:spPr>
        <a:xfrm>
          <a:off x="16230600" y="156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126121</xdr:rowOff>
    </xdr:from>
    <xdr:to>
      <xdr:col>85</xdr:col>
      <xdr:colOff>127000</xdr:colOff>
      <xdr:row>97</xdr:row>
      <xdr:rowOff>114142</xdr:rowOff>
    </xdr:to>
    <xdr:cxnSp macro="">
      <xdr:nvCxnSpPr>
        <xdr:cNvPr id="660" name="直線コネクタ 659"/>
        <xdr:cNvCxnSpPr/>
      </xdr:nvCxnSpPr>
      <xdr:spPr>
        <a:xfrm>
          <a:off x="15481300" y="16413871"/>
          <a:ext cx="838200" cy="33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45620</xdr:rowOff>
    </xdr:from>
    <xdr:ext cx="469744" cy="259045"/>
    <xdr:sp macro="" textlink="">
      <xdr:nvSpPr>
        <xdr:cNvPr id="661" name="積立金平均値テキスト"/>
        <xdr:cNvSpPr txBox="1"/>
      </xdr:nvSpPr>
      <xdr:spPr>
        <a:xfrm>
          <a:off x="16370300" y="16504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22743</xdr:rowOff>
    </xdr:from>
    <xdr:to>
      <xdr:col>85</xdr:col>
      <xdr:colOff>177800</xdr:colOff>
      <xdr:row>97</xdr:row>
      <xdr:rowOff>124343</xdr:rowOff>
    </xdr:to>
    <xdr:sp macro="" textlink="">
      <xdr:nvSpPr>
        <xdr:cNvPr id="662" name="フローチャート: 判断 661"/>
        <xdr:cNvSpPr/>
      </xdr:nvSpPr>
      <xdr:spPr>
        <a:xfrm>
          <a:off x="162687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93706</xdr:rowOff>
    </xdr:from>
    <xdr:to>
      <xdr:col>81</xdr:col>
      <xdr:colOff>50800</xdr:colOff>
      <xdr:row>95</xdr:row>
      <xdr:rowOff>126121</xdr:rowOff>
    </xdr:to>
    <xdr:cxnSp macro="">
      <xdr:nvCxnSpPr>
        <xdr:cNvPr id="663" name="直線コネクタ 662"/>
        <xdr:cNvCxnSpPr/>
      </xdr:nvCxnSpPr>
      <xdr:spPr>
        <a:xfrm>
          <a:off x="14592300" y="16381456"/>
          <a:ext cx="889000" cy="3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171379</xdr:rowOff>
    </xdr:from>
    <xdr:to>
      <xdr:col>81</xdr:col>
      <xdr:colOff>101600</xdr:colOff>
      <xdr:row>97</xdr:row>
      <xdr:rowOff>101529</xdr:rowOff>
    </xdr:to>
    <xdr:sp macro="" textlink="">
      <xdr:nvSpPr>
        <xdr:cNvPr id="664" name="フローチャート: 判断 663"/>
        <xdr:cNvSpPr/>
      </xdr:nvSpPr>
      <xdr:spPr>
        <a:xfrm>
          <a:off x="15430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92656</xdr:rowOff>
    </xdr:from>
    <xdr:ext cx="469744" cy="259045"/>
    <xdr:sp macro="" textlink="">
      <xdr:nvSpPr>
        <xdr:cNvPr id="665" name="テキスト ボックス 664"/>
        <xdr:cNvSpPr txBox="1"/>
      </xdr:nvSpPr>
      <xdr:spPr>
        <a:xfrm>
          <a:off x="15246428" y="1672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93706</xdr:rowOff>
    </xdr:from>
    <xdr:to>
      <xdr:col>76</xdr:col>
      <xdr:colOff>114300</xdr:colOff>
      <xdr:row>97</xdr:row>
      <xdr:rowOff>152958</xdr:rowOff>
    </xdr:to>
    <xdr:cxnSp macro="">
      <xdr:nvCxnSpPr>
        <xdr:cNvPr id="666" name="直線コネクタ 665"/>
        <xdr:cNvCxnSpPr/>
      </xdr:nvCxnSpPr>
      <xdr:spPr>
        <a:xfrm flipV="1">
          <a:off x="13703300" y="16381456"/>
          <a:ext cx="889000" cy="40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97129</xdr:rowOff>
    </xdr:from>
    <xdr:to>
      <xdr:col>76</xdr:col>
      <xdr:colOff>165100</xdr:colOff>
      <xdr:row>97</xdr:row>
      <xdr:rowOff>27279</xdr:rowOff>
    </xdr:to>
    <xdr:sp macro="" textlink="">
      <xdr:nvSpPr>
        <xdr:cNvPr id="667" name="フローチャート: 判断 666"/>
        <xdr:cNvSpPr/>
      </xdr:nvSpPr>
      <xdr:spPr>
        <a:xfrm>
          <a:off x="14541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18406</xdr:rowOff>
    </xdr:from>
    <xdr:ext cx="469744" cy="259045"/>
    <xdr:sp macro="" textlink="">
      <xdr:nvSpPr>
        <xdr:cNvPr id="668" name="テキスト ボックス 667"/>
        <xdr:cNvSpPr txBox="1"/>
      </xdr:nvSpPr>
      <xdr:spPr>
        <a:xfrm>
          <a:off x="14357428" y="1664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140249</xdr:rowOff>
    </xdr:from>
    <xdr:to>
      <xdr:col>71</xdr:col>
      <xdr:colOff>177800</xdr:colOff>
      <xdr:row>97</xdr:row>
      <xdr:rowOff>152958</xdr:rowOff>
    </xdr:to>
    <xdr:cxnSp macro="">
      <xdr:nvCxnSpPr>
        <xdr:cNvPr id="669" name="直線コネクタ 668"/>
        <xdr:cNvCxnSpPr/>
      </xdr:nvCxnSpPr>
      <xdr:spPr>
        <a:xfrm>
          <a:off x="12814300" y="16599449"/>
          <a:ext cx="889000" cy="18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165298</xdr:rowOff>
    </xdr:from>
    <xdr:to>
      <xdr:col>72</xdr:col>
      <xdr:colOff>38100</xdr:colOff>
      <xdr:row>97</xdr:row>
      <xdr:rowOff>95448</xdr:rowOff>
    </xdr:to>
    <xdr:sp macro="" textlink="">
      <xdr:nvSpPr>
        <xdr:cNvPr id="670" name="フローチャート: 判断 669"/>
        <xdr:cNvSpPr/>
      </xdr:nvSpPr>
      <xdr:spPr>
        <a:xfrm>
          <a:off x="13652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111975</xdr:rowOff>
    </xdr:from>
    <xdr:ext cx="469744" cy="259045"/>
    <xdr:sp macro="" textlink="">
      <xdr:nvSpPr>
        <xdr:cNvPr id="671" name="テキスト ボックス 670"/>
        <xdr:cNvSpPr txBox="1"/>
      </xdr:nvSpPr>
      <xdr:spPr>
        <a:xfrm>
          <a:off x="13468428" y="163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105542</xdr:rowOff>
    </xdr:from>
    <xdr:to>
      <xdr:col>67</xdr:col>
      <xdr:colOff>101600</xdr:colOff>
      <xdr:row>97</xdr:row>
      <xdr:rowOff>35692</xdr:rowOff>
    </xdr:to>
    <xdr:sp macro="" textlink="">
      <xdr:nvSpPr>
        <xdr:cNvPr id="672" name="フローチャート: 判断 671"/>
        <xdr:cNvSpPr/>
      </xdr:nvSpPr>
      <xdr:spPr>
        <a:xfrm>
          <a:off x="12763500" y="1656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26819</xdr:rowOff>
    </xdr:from>
    <xdr:ext cx="469744" cy="259045"/>
    <xdr:sp macro="" textlink="">
      <xdr:nvSpPr>
        <xdr:cNvPr id="673" name="テキスト ボックス 672"/>
        <xdr:cNvSpPr txBox="1"/>
      </xdr:nvSpPr>
      <xdr:spPr>
        <a:xfrm>
          <a:off x="12579428" y="166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63342</xdr:rowOff>
    </xdr:from>
    <xdr:to>
      <xdr:col>85</xdr:col>
      <xdr:colOff>177800</xdr:colOff>
      <xdr:row>97</xdr:row>
      <xdr:rowOff>164942</xdr:rowOff>
    </xdr:to>
    <xdr:sp macro="" textlink="">
      <xdr:nvSpPr>
        <xdr:cNvPr id="679" name="楕円 678"/>
        <xdr:cNvSpPr/>
      </xdr:nvSpPr>
      <xdr:spPr>
        <a:xfrm>
          <a:off x="16268700" y="1669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41769</xdr:rowOff>
    </xdr:from>
    <xdr:ext cx="469744" cy="259045"/>
    <xdr:sp macro="" textlink="">
      <xdr:nvSpPr>
        <xdr:cNvPr id="680" name="積立金該当値テキスト"/>
        <xdr:cNvSpPr txBox="1"/>
      </xdr:nvSpPr>
      <xdr:spPr>
        <a:xfrm>
          <a:off x="16370300" y="1667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75321</xdr:rowOff>
    </xdr:from>
    <xdr:to>
      <xdr:col>81</xdr:col>
      <xdr:colOff>101600</xdr:colOff>
      <xdr:row>96</xdr:row>
      <xdr:rowOff>5471</xdr:rowOff>
    </xdr:to>
    <xdr:sp macro="" textlink="">
      <xdr:nvSpPr>
        <xdr:cNvPr id="681" name="楕円 680"/>
        <xdr:cNvSpPr/>
      </xdr:nvSpPr>
      <xdr:spPr>
        <a:xfrm>
          <a:off x="15430500" y="1636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21998</xdr:rowOff>
    </xdr:from>
    <xdr:ext cx="534377" cy="259045"/>
    <xdr:sp macro="" textlink="">
      <xdr:nvSpPr>
        <xdr:cNvPr id="682" name="テキスト ボックス 681"/>
        <xdr:cNvSpPr txBox="1"/>
      </xdr:nvSpPr>
      <xdr:spPr>
        <a:xfrm>
          <a:off x="15214111" y="1613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42906</xdr:rowOff>
    </xdr:from>
    <xdr:to>
      <xdr:col>76</xdr:col>
      <xdr:colOff>165100</xdr:colOff>
      <xdr:row>95</xdr:row>
      <xdr:rowOff>144506</xdr:rowOff>
    </xdr:to>
    <xdr:sp macro="" textlink="">
      <xdr:nvSpPr>
        <xdr:cNvPr id="683" name="楕円 682"/>
        <xdr:cNvSpPr/>
      </xdr:nvSpPr>
      <xdr:spPr>
        <a:xfrm>
          <a:off x="14541500" y="1633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161033</xdr:rowOff>
    </xdr:from>
    <xdr:ext cx="534377" cy="259045"/>
    <xdr:sp macro="" textlink="">
      <xdr:nvSpPr>
        <xdr:cNvPr id="684" name="テキスト ボックス 683"/>
        <xdr:cNvSpPr txBox="1"/>
      </xdr:nvSpPr>
      <xdr:spPr>
        <a:xfrm>
          <a:off x="14325111" y="1610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102158</xdr:rowOff>
    </xdr:from>
    <xdr:to>
      <xdr:col>72</xdr:col>
      <xdr:colOff>38100</xdr:colOff>
      <xdr:row>98</xdr:row>
      <xdr:rowOff>32308</xdr:rowOff>
    </xdr:to>
    <xdr:sp macro="" textlink="">
      <xdr:nvSpPr>
        <xdr:cNvPr id="685" name="楕円 684"/>
        <xdr:cNvSpPr/>
      </xdr:nvSpPr>
      <xdr:spPr>
        <a:xfrm>
          <a:off x="13652500" y="1673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23435</xdr:rowOff>
    </xdr:from>
    <xdr:ext cx="469744" cy="259045"/>
    <xdr:sp macro="" textlink="">
      <xdr:nvSpPr>
        <xdr:cNvPr id="686" name="テキスト ボックス 685"/>
        <xdr:cNvSpPr txBox="1"/>
      </xdr:nvSpPr>
      <xdr:spPr>
        <a:xfrm>
          <a:off x="13468428" y="168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89449</xdr:rowOff>
    </xdr:from>
    <xdr:to>
      <xdr:col>67</xdr:col>
      <xdr:colOff>101600</xdr:colOff>
      <xdr:row>97</xdr:row>
      <xdr:rowOff>19599</xdr:rowOff>
    </xdr:to>
    <xdr:sp macro="" textlink="">
      <xdr:nvSpPr>
        <xdr:cNvPr id="687" name="楕円 686"/>
        <xdr:cNvSpPr/>
      </xdr:nvSpPr>
      <xdr:spPr>
        <a:xfrm>
          <a:off x="12763500" y="1654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36126</xdr:rowOff>
    </xdr:from>
    <xdr:ext cx="469744" cy="259045"/>
    <xdr:sp macro="" textlink="">
      <xdr:nvSpPr>
        <xdr:cNvPr id="688" name="テキスト ボックス 687"/>
        <xdr:cNvSpPr txBox="1"/>
      </xdr:nvSpPr>
      <xdr:spPr>
        <a:xfrm>
          <a:off x="12579428" y="1632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46301</xdr:rowOff>
    </xdr:from>
    <xdr:to>
      <xdr:col>116</xdr:col>
      <xdr:colOff>62864</xdr:colOff>
      <xdr:row>39</xdr:row>
      <xdr:rowOff>98878</xdr:rowOff>
    </xdr:to>
    <xdr:cxnSp macro="">
      <xdr:nvCxnSpPr>
        <xdr:cNvPr id="714" name="直線コネクタ 713"/>
        <xdr:cNvCxnSpPr/>
      </xdr:nvCxnSpPr>
      <xdr:spPr>
        <a:xfrm flipV="1">
          <a:off x="22159595" y="5361251"/>
          <a:ext cx="1269" cy="142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164428</xdr:rowOff>
    </xdr:from>
    <xdr:ext cx="469744" cy="259045"/>
    <xdr:sp macro="" textlink="">
      <xdr:nvSpPr>
        <xdr:cNvPr id="717" name="投資及び出資金最大値テキスト"/>
        <xdr:cNvSpPr txBox="1"/>
      </xdr:nvSpPr>
      <xdr:spPr>
        <a:xfrm>
          <a:off x="22212300" y="513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46301</xdr:rowOff>
    </xdr:from>
    <xdr:to>
      <xdr:col>116</xdr:col>
      <xdr:colOff>152400</xdr:colOff>
      <xdr:row>31</xdr:row>
      <xdr:rowOff>46301</xdr:rowOff>
    </xdr:to>
    <xdr:cxnSp macro="">
      <xdr:nvCxnSpPr>
        <xdr:cNvPr id="718" name="直線コネクタ 717"/>
        <xdr:cNvCxnSpPr/>
      </xdr:nvCxnSpPr>
      <xdr:spPr>
        <a:xfrm>
          <a:off x="22072600" y="536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5152</xdr:rowOff>
    </xdr:from>
    <xdr:to>
      <xdr:col>116</xdr:col>
      <xdr:colOff>63500</xdr:colOff>
      <xdr:row>39</xdr:row>
      <xdr:rowOff>98878</xdr:rowOff>
    </xdr:to>
    <xdr:cxnSp macro="">
      <xdr:nvCxnSpPr>
        <xdr:cNvPr id="719" name="直線コネクタ 718"/>
        <xdr:cNvCxnSpPr/>
      </xdr:nvCxnSpPr>
      <xdr:spPr>
        <a:xfrm>
          <a:off x="21323300" y="6177352"/>
          <a:ext cx="838200" cy="608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51198</xdr:rowOff>
    </xdr:from>
    <xdr:ext cx="469744" cy="259045"/>
    <xdr:sp macro="" textlink="">
      <xdr:nvSpPr>
        <xdr:cNvPr id="720" name="投資及び出資金平均値テキスト"/>
        <xdr:cNvSpPr txBox="1"/>
      </xdr:nvSpPr>
      <xdr:spPr>
        <a:xfrm>
          <a:off x="22212300" y="6394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28321</xdr:rowOff>
    </xdr:from>
    <xdr:to>
      <xdr:col>116</xdr:col>
      <xdr:colOff>114300</xdr:colOff>
      <xdr:row>38</xdr:row>
      <xdr:rowOff>129921</xdr:rowOff>
    </xdr:to>
    <xdr:sp macro="" textlink="">
      <xdr:nvSpPr>
        <xdr:cNvPr id="721" name="フローチャート: 判断 720"/>
        <xdr:cNvSpPr/>
      </xdr:nvSpPr>
      <xdr:spPr>
        <a:xfrm>
          <a:off x="221107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5152</xdr:rowOff>
    </xdr:from>
    <xdr:to>
      <xdr:col>111</xdr:col>
      <xdr:colOff>177800</xdr:colOff>
      <xdr:row>39</xdr:row>
      <xdr:rowOff>98878</xdr:rowOff>
    </xdr:to>
    <xdr:cxnSp macro="">
      <xdr:nvCxnSpPr>
        <xdr:cNvPr id="722" name="直線コネクタ 721"/>
        <xdr:cNvCxnSpPr/>
      </xdr:nvCxnSpPr>
      <xdr:spPr>
        <a:xfrm flipV="1">
          <a:off x="20434300" y="6177352"/>
          <a:ext cx="889000" cy="608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3665</xdr:rowOff>
    </xdr:from>
    <xdr:to>
      <xdr:col>112</xdr:col>
      <xdr:colOff>38100</xdr:colOff>
      <xdr:row>38</xdr:row>
      <xdr:rowOff>105265</xdr:rowOff>
    </xdr:to>
    <xdr:sp macro="" textlink="">
      <xdr:nvSpPr>
        <xdr:cNvPr id="723" name="フローチャート: 判断 722"/>
        <xdr:cNvSpPr/>
      </xdr:nvSpPr>
      <xdr:spPr>
        <a:xfrm>
          <a:off x="21272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96392</xdr:rowOff>
    </xdr:from>
    <xdr:ext cx="469744" cy="259045"/>
    <xdr:sp macro="" textlink="">
      <xdr:nvSpPr>
        <xdr:cNvPr id="724" name="テキスト ボックス 723"/>
        <xdr:cNvSpPr txBox="1"/>
      </xdr:nvSpPr>
      <xdr:spPr>
        <a:xfrm>
          <a:off x="21088428" y="661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25" name="直線コネクタ 72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166787</xdr:rowOff>
    </xdr:from>
    <xdr:to>
      <xdr:col>107</xdr:col>
      <xdr:colOff>101600</xdr:colOff>
      <xdr:row>38</xdr:row>
      <xdr:rowOff>96937</xdr:rowOff>
    </xdr:to>
    <xdr:sp macro="" textlink="">
      <xdr:nvSpPr>
        <xdr:cNvPr id="726" name="フローチャート: 判断 725"/>
        <xdr:cNvSpPr/>
      </xdr:nvSpPr>
      <xdr:spPr>
        <a:xfrm>
          <a:off x="20383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113464</xdr:rowOff>
    </xdr:from>
    <xdr:ext cx="469744" cy="259045"/>
    <xdr:sp macro="" textlink="">
      <xdr:nvSpPr>
        <xdr:cNvPr id="727" name="テキスト ボックス 726"/>
        <xdr:cNvSpPr txBox="1"/>
      </xdr:nvSpPr>
      <xdr:spPr>
        <a:xfrm>
          <a:off x="20199428"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64752</xdr:rowOff>
    </xdr:from>
    <xdr:to>
      <xdr:col>102</xdr:col>
      <xdr:colOff>114300</xdr:colOff>
      <xdr:row>39</xdr:row>
      <xdr:rowOff>98878</xdr:rowOff>
    </xdr:to>
    <xdr:cxnSp macro="">
      <xdr:nvCxnSpPr>
        <xdr:cNvPr id="728" name="直線コネクタ 727"/>
        <xdr:cNvCxnSpPr/>
      </xdr:nvCxnSpPr>
      <xdr:spPr>
        <a:xfrm>
          <a:off x="18656300" y="6579852"/>
          <a:ext cx="889000" cy="20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68000</xdr:rowOff>
    </xdr:from>
    <xdr:to>
      <xdr:col>102</xdr:col>
      <xdr:colOff>165100</xdr:colOff>
      <xdr:row>38</xdr:row>
      <xdr:rowOff>169600</xdr:rowOff>
    </xdr:to>
    <xdr:sp macro="" textlink="">
      <xdr:nvSpPr>
        <xdr:cNvPr id="729" name="フローチャート: 判断 728"/>
        <xdr:cNvSpPr/>
      </xdr:nvSpPr>
      <xdr:spPr>
        <a:xfrm>
          <a:off x="19494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14676</xdr:rowOff>
    </xdr:from>
    <xdr:ext cx="378565" cy="259045"/>
    <xdr:sp macro="" textlink="">
      <xdr:nvSpPr>
        <xdr:cNvPr id="730" name="テキスト ボックス 729"/>
        <xdr:cNvSpPr txBox="1"/>
      </xdr:nvSpPr>
      <xdr:spPr>
        <a:xfrm>
          <a:off x="19356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62611</xdr:rowOff>
    </xdr:from>
    <xdr:to>
      <xdr:col>98</xdr:col>
      <xdr:colOff>38100</xdr:colOff>
      <xdr:row>38</xdr:row>
      <xdr:rowOff>164211</xdr:rowOff>
    </xdr:to>
    <xdr:sp macro="" textlink="">
      <xdr:nvSpPr>
        <xdr:cNvPr id="731" name="フローチャート: 判断 730"/>
        <xdr:cNvSpPr/>
      </xdr:nvSpPr>
      <xdr:spPr>
        <a:xfrm>
          <a:off x="18605500" y="657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155338</xdr:rowOff>
    </xdr:from>
    <xdr:ext cx="378565" cy="259045"/>
    <xdr:sp macro="" textlink="">
      <xdr:nvSpPr>
        <xdr:cNvPr id="732" name="テキスト ボックス 731"/>
        <xdr:cNvSpPr txBox="1"/>
      </xdr:nvSpPr>
      <xdr:spPr>
        <a:xfrm>
          <a:off x="18467017" y="6670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38" name="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125802</xdr:rowOff>
    </xdr:from>
    <xdr:to>
      <xdr:col>112</xdr:col>
      <xdr:colOff>38100</xdr:colOff>
      <xdr:row>36</xdr:row>
      <xdr:rowOff>55952</xdr:rowOff>
    </xdr:to>
    <xdr:sp macro="" textlink="">
      <xdr:nvSpPr>
        <xdr:cNvPr id="740" name="楕円 739"/>
        <xdr:cNvSpPr/>
      </xdr:nvSpPr>
      <xdr:spPr>
        <a:xfrm>
          <a:off x="21272500" y="612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72479</xdr:rowOff>
    </xdr:from>
    <xdr:ext cx="469744" cy="259045"/>
    <xdr:sp macro="" textlink="">
      <xdr:nvSpPr>
        <xdr:cNvPr id="741" name="テキスト ボックス 740"/>
        <xdr:cNvSpPr txBox="1"/>
      </xdr:nvSpPr>
      <xdr:spPr>
        <a:xfrm>
          <a:off x="21088428" y="590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2" name="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43" name="テキスト ボックス 74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44" name="楕円 74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45" name="テキスト ボックス 74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13952</xdr:rowOff>
    </xdr:from>
    <xdr:to>
      <xdr:col>98</xdr:col>
      <xdr:colOff>38100</xdr:colOff>
      <xdr:row>38</xdr:row>
      <xdr:rowOff>115552</xdr:rowOff>
    </xdr:to>
    <xdr:sp macro="" textlink="">
      <xdr:nvSpPr>
        <xdr:cNvPr id="746" name="楕円 745"/>
        <xdr:cNvSpPr/>
      </xdr:nvSpPr>
      <xdr:spPr>
        <a:xfrm>
          <a:off x="18605500" y="65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132079</xdr:rowOff>
    </xdr:from>
    <xdr:ext cx="469744" cy="259045"/>
    <xdr:sp macro="" textlink="">
      <xdr:nvSpPr>
        <xdr:cNvPr id="747" name="テキスト ボックス 746"/>
        <xdr:cNvSpPr txBox="1"/>
      </xdr:nvSpPr>
      <xdr:spPr>
        <a:xfrm>
          <a:off x="18421428" y="630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1" name="テキスト ボックス 76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91283</xdr:rowOff>
    </xdr:from>
    <xdr:to>
      <xdr:col>116</xdr:col>
      <xdr:colOff>62864</xdr:colOff>
      <xdr:row>58</xdr:row>
      <xdr:rowOff>139700</xdr:rowOff>
    </xdr:to>
    <xdr:cxnSp macro="">
      <xdr:nvCxnSpPr>
        <xdr:cNvPr id="769" name="直線コネクタ 768"/>
        <xdr:cNvCxnSpPr/>
      </xdr:nvCxnSpPr>
      <xdr:spPr>
        <a:xfrm flipV="1">
          <a:off x="22159595" y="8835233"/>
          <a:ext cx="1269" cy="124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37960</xdr:rowOff>
    </xdr:from>
    <xdr:ext cx="534377" cy="259045"/>
    <xdr:sp macro="" textlink="">
      <xdr:nvSpPr>
        <xdr:cNvPr id="772" name="貸付金最大値テキスト"/>
        <xdr:cNvSpPr txBox="1"/>
      </xdr:nvSpPr>
      <xdr:spPr>
        <a:xfrm>
          <a:off x="22212300" y="861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91283</xdr:rowOff>
    </xdr:from>
    <xdr:to>
      <xdr:col>116</xdr:col>
      <xdr:colOff>152400</xdr:colOff>
      <xdr:row>51</xdr:row>
      <xdr:rowOff>91283</xdr:rowOff>
    </xdr:to>
    <xdr:cxnSp macro="">
      <xdr:nvCxnSpPr>
        <xdr:cNvPr id="773" name="直線コネクタ 772"/>
        <xdr:cNvCxnSpPr/>
      </xdr:nvCxnSpPr>
      <xdr:spPr>
        <a:xfrm>
          <a:off x="22072600" y="8835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72995</xdr:rowOff>
    </xdr:from>
    <xdr:to>
      <xdr:col>116</xdr:col>
      <xdr:colOff>63500</xdr:colOff>
      <xdr:row>58</xdr:row>
      <xdr:rowOff>83579</xdr:rowOff>
    </xdr:to>
    <xdr:cxnSp macro="">
      <xdr:nvCxnSpPr>
        <xdr:cNvPr id="774" name="直線コネクタ 773"/>
        <xdr:cNvCxnSpPr/>
      </xdr:nvCxnSpPr>
      <xdr:spPr>
        <a:xfrm>
          <a:off x="21323300" y="10017095"/>
          <a:ext cx="838200" cy="1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134774</xdr:rowOff>
    </xdr:from>
    <xdr:ext cx="469744" cy="259045"/>
    <xdr:sp macro="" textlink="">
      <xdr:nvSpPr>
        <xdr:cNvPr id="775" name="貸付金平均値テキスト"/>
        <xdr:cNvSpPr txBox="1"/>
      </xdr:nvSpPr>
      <xdr:spPr>
        <a:xfrm>
          <a:off x="22212300" y="9735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111897</xdr:rowOff>
    </xdr:from>
    <xdr:to>
      <xdr:col>116</xdr:col>
      <xdr:colOff>114300</xdr:colOff>
      <xdr:row>58</xdr:row>
      <xdr:rowOff>42047</xdr:rowOff>
    </xdr:to>
    <xdr:sp macro="" textlink="">
      <xdr:nvSpPr>
        <xdr:cNvPr id="776" name="フローチャート: 判断 775"/>
        <xdr:cNvSpPr/>
      </xdr:nvSpPr>
      <xdr:spPr>
        <a:xfrm>
          <a:off x="221107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141529</xdr:rowOff>
    </xdr:from>
    <xdr:to>
      <xdr:col>111</xdr:col>
      <xdr:colOff>177800</xdr:colOff>
      <xdr:row>58</xdr:row>
      <xdr:rowOff>72995</xdr:rowOff>
    </xdr:to>
    <xdr:cxnSp macro="">
      <xdr:nvCxnSpPr>
        <xdr:cNvPr id="777" name="直線コネクタ 776"/>
        <xdr:cNvCxnSpPr/>
      </xdr:nvCxnSpPr>
      <xdr:spPr>
        <a:xfrm>
          <a:off x="20434300" y="9914179"/>
          <a:ext cx="889000" cy="10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96398</xdr:rowOff>
    </xdr:from>
    <xdr:to>
      <xdr:col>112</xdr:col>
      <xdr:colOff>38100</xdr:colOff>
      <xdr:row>58</xdr:row>
      <xdr:rowOff>26548</xdr:rowOff>
    </xdr:to>
    <xdr:sp macro="" textlink="">
      <xdr:nvSpPr>
        <xdr:cNvPr id="778" name="フローチャート: 判断 777"/>
        <xdr:cNvSpPr/>
      </xdr:nvSpPr>
      <xdr:spPr>
        <a:xfrm>
          <a:off x="21272500" y="986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43075</xdr:rowOff>
    </xdr:from>
    <xdr:ext cx="469744" cy="259045"/>
    <xdr:sp macro="" textlink="">
      <xdr:nvSpPr>
        <xdr:cNvPr id="779" name="テキスト ボックス 778"/>
        <xdr:cNvSpPr txBox="1"/>
      </xdr:nvSpPr>
      <xdr:spPr>
        <a:xfrm>
          <a:off x="21088428" y="964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141529</xdr:rowOff>
    </xdr:from>
    <xdr:to>
      <xdr:col>107</xdr:col>
      <xdr:colOff>50800</xdr:colOff>
      <xdr:row>57</xdr:row>
      <xdr:rowOff>148250</xdr:rowOff>
    </xdr:to>
    <xdr:cxnSp macro="">
      <xdr:nvCxnSpPr>
        <xdr:cNvPr id="780" name="直線コネクタ 779"/>
        <xdr:cNvCxnSpPr/>
      </xdr:nvCxnSpPr>
      <xdr:spPr>
        <a:xfrm flipV="1">
          <a:off x="19545300" y="9914179"/>
          <a:ext cx="889000" cy="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66703</xdr:rowOff>
    </xdr:from>
    <xdr:to>
      <xdr:col>107</xdr:col>
      <xdr:colOff>101600</xdr:colOff>
      <xdr:row>57</xdr:row>
      <xdr:rowOff>168303</xdr:rowOff>
    </xdr:to>
    <xdr:sp macro="" textlink="">
      <xdr:nvSpPr>
        <xdr:cNvPr id="781" name="フローチャート: 判断 780"/>
        <xdr:cNvSpPr/>
      </xdr:nvSpPr>
      <xdr:spPr>
        <a:xfrm>
          <a:off x="203835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13380</xdr:rowOff>
    </xdr:from>
    <xdr:ext cx="469744" cy="259045"/>
    <xdr:sp macro="" textlink="">
      <xdr:nvSpPr>
        <xdr:cNvPr id="782" name="テキスト ボックス 781"/>
        <xdr:cNvSpPr txBox="1"/>
      </xdr:nvSpPr>
      <xdr:spPr>
        <a:xfrm>
          <a:off x="20199428" y="961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148250</xdr:rowOff>
    </xdr:from>
    <xdr:to>
      <xdr:col>102</xdr:col>
      <xdr:colOff>114300</xdr:colOff>
      <xdr:row>58</xdr:row>
      <xdr:rowOff>7546</xdr:rowOff>
    </xdr:to>
    <xdr:cxnSp macro="">
      <xdr:nvCxnSpPr>
        <xdr:cNvPr id="783" name="直線コネクタ 782"/>
        <xdr:cNvCxnSpPr/>
      </xdr:nvCxnSpPr>
      <xdr:spPr>
        <a:xfrm flipV="1">
          <a:off x="18656300" y="9920900"/>
          <a:ext cx="889000" cy="3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60965</xdr:rowOff>
    </xdr:from>
    <xdr:to>
      <xdr:col>102</xdr:col>
      <xdr:colOff>165100</xdr:colOff>
      <xdr:row>57</xdr:row>
      <xdr:rowOff>162565</xdr:rowOff>
    </xdr:to>
    <xdr:sp macro="" textlink="">
      <xdr:nvSpPr>
        <xdr:cNvPr id="784" name="フローチャート: 判断 783"/>
        <xdr:cNvSpPr/>
      </xdr:nvSpPr>
      <xdr:spPr>
        <a:xfrm>
          <a:off x="19494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7642</xdr:rowOff>
    </xdr:from>
    <xdr:ext cx="469744" cy="259045"/>
    <xdr:sp macro="" textlink="">
      <xdr:nvSpPr>
        <xdr:cNvPr id="785" name="テキスト ボックス 784"/>
        <xdr:cNvSpPr txBox="1"/>
      </xdr:nvSpPr>
      <xdr:spPr>
        <a:xfrm>
          <a:off x="19310428" y="960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53764</xdr:rowOff>
    </xdr:from>
    <xdr:to>
      <xdr:col>98</xdr:col>
      <xdr:colOff>38100</xdr:colOff>
      <xdr:row>57</xdr:row>
      <xdr:rowOff>155364</xdr:rowOff>
    </xdr:to>
    <xdr:sp macro="" textlink="">
      <xdr:nvSpPr>
        <xdr:cNvPr id="786" name="フローチャート: 判断 785"/>
        <xdr:cNvSpPr/>
      </xdr:nvSpPr>
      <xdr:spPr>
        <a:xfrm>
          <a:off x="18605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441</xdr:rowOff>
    </xdr:from>
    <xdr:ext cx="469744" cy="259045"/>
    <xdr:sp macro="" textlink="">
      <xdr:nvSpPr>
        <xdr:cNvPr id="787" name="テキスト ボックス 786"/>
        <xdr:cNvSpPr txBox="1"/>
      </xdr:nvSpPr>
      <xdr:spPr>
        <a:xfrm>
          <a:off x="18421428" y="96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32779</xdr:rowOff>
    </xdr:from>
    <xdr:to>
      <xdr:col>116</xdr:col>
      <xdr:colOff>114300</xdr:colOff>
      <xdr:row>58</xdr:row>
      <xdr:rowOff>134379</xdr:rowOff>
    </xdr:to>
    <xdr:sp macro="" textlink="">
      <xdr:nvSpPr>
        <xdr:cNvPr id="793" name="楕円 792"/>
        <xdr:cNvSpPr/>
      </xdr:nvSpPr>
      <xdr:spPr>
        <a:xfrm>
          <a:off x="22110700" y="997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119156</xdr:rowOff>
    </xdr:from>
    <xdr:ext cx="469744" cy="259045"/>
    <xdr:sp macro="" textlink="">
      <xdr:nvSpPr>
        <xdr:cNvPr id="794" name="貸付金該当値テキスト"/>
        <xdr:cNvSpPr txBox="1"/>
      </xdr:nvSpPr>
      <xdr:spPr>
        <a:xfrm>
          <a:off x="22212300" y="989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22195</xdr:rowOff>
    </xdr:from>
    <xdr:to>
      <xdr:col>112</xdr:col>
      <xdr:colOff>38100</xdr:colOff>
      <xdr:row>58</xdr:row>
      <xdr:rowOff>123795</xdr:rowOff>
    </xdr:to>
    <xdr:sp macro="" textlink="">
      <xdr:nvSpPr>
        <xdr:cNvPr id="795" name="楕円 794"/>
        <xdr:cNvSpPr/>
      </xdr:nvSpPr>
      <xdr:spPr>
        <a:xfrm>
          <a:off x="21272500" y="996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114922</xdr:rowOff>
    </xdr:from>
    <xdr:ext cx="469744" cy="259045"/>
    <xdr:sp macro="" textlink="">
      <xdr:nvSpPr>
        <xdr:cNvPr id="796" name="テキスト ボックス 795"/>
        <xdr:cNvSpPr txBox="1"/>
      </xdr:nvSpPr>
      <xdr:spPr>
        <a:xfrm>
          <a:off x="21088428" y="1005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90729</xdr:rowOff>
    </xdr:from>
    <xdr:to>
      <xdr:col>107</xdr:col>
      <xdr:colOff>101600</xdr:colOff>
      <xdr:row>58</xdr:row>
      <xdr:rowOff>20879</xdr:rowOff>
    </xdr:to>
    <xdr:sp macro="" textlink="">
      <xdr:nvSpPr>
        <xdr:cNvPr id="797" name="楕円 796"/>
        <xdr:cNvSpPr/>
      </xdr:nvSpPr>
      <xdr:spPr>
        <a:xfrm>
          <a:off x="20383500" y="986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12006</xdr:rowOff>
    </xdr:from>
    <xdr:ext cx="469744" cy="259045"/>
    <xdr:sp macro="" textlink="">
      <xdr:nvSpPr>
        <xdr:cNvPr id="798" name="テキスト ボックス 797"/>
        <xdr:cNvSpPr txBox="1"/>
      </xdr:nvSpPr>
      <xdr:spPr>
        <a:xfrm>
          <a:off x="20199428" y="995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97450</xdr:rowOff>
    </xdr:from>
    <xdr:to>
      <xdr:col>102</xdr:col>
      <xdr:colOff>165100</xdr:colOff>
      <xdr:row>58</xdr:row>
      <xdr:rowOff>27600</xdr:rowOff>
    </xdr:to>
    <xdr:sp macro="" textlink="">
      <xdr:nvSpPr>
        <xdr:cNvPr id="799" name="楕円 798"/>
        <xdr:cNvSpPr/>
      </xdr:nvSpPr>
      <xdr:spPr>
        <a:xfrm>
          <a:off x="19494500" y="98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18727</xdr:rowOff>
    </xdr:from>
    <xdr:ext cx="469744" cy="259045"/>
    <xdr:sp macro="" textlink="">
      <xdr:nvSpPr>
        <xdr:cNvPr id="800" name="テキスト ボックス 799"/>
        <xdr:cNvSpPr txBox="1"/>
      </xdr:nvSpPr>
      <xdr:spPr>
        <a:xfrm>
          <a:off x="19310428" y="99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128196</xdr:rowOff>
    </xdr:from>
    <xdr:to>
      <xdr:col>98</xdr:col>
      <xdr:colOff>38100</xdr:colOff>
      <xdr:row>58</xdr:row>
      <xdr:rowOff>58346</xdr:rowOff>
    </xdr:to>
    <xdr:sp macro="" textlink="">
      <xdr:nvSpPr>
        <xdr:cNvPr id="801" name="楕円 800"/>
        <xdr:cNvSpPr/>
      </xdr:nvSpPr>
      <xdr:spPr>
        <a:xfrm>
          <a:off x="18605500" y="990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49473</xdr:rowOff>
    </xdr:from>
    <xdr:ext cx="469744" cy="259045"/>
    <xdr:sp macro="" textlink="">
      <xdr:nvSpPr>
        <xdr:cNvPr id="802" name="テキスト ボックス 801"/>
        <xdr:cNvSpPr txBox="1"/>
      </xdr:nvSpPr>
      <xdr:spPr>
        <a:xfrm>
          <a:off x="18421428" y="999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13" name="テキスト ボックス 81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23" name="テキスト ボックス 82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5" name="テキスト ボックス 82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44869</xdr:rowOff>
    </xdr:from>
    <xdr:to>
      <xdr:col>116</xdr:col>
      <xdr:colOff>62864</xdr:colOff>
      <xdr:row>78</xdr:row>
      <xdr:rowOff>13588</xdr:rowOff>
    </xdr:to>
    <xdr:cxnSp macro="">
      <xdr:nvCxnSpPr>
        <xdr:cNvPr id="827" name="直線コネクタ 826"/>
        <xdr:cNvCxnSpPr/>
      </xdr:nvCxnSpPr>
      <xdr:spPr>
        <a:xfrm flipV="1">
          <a:off x="22159595" y="12217819"/>
          <a:ext cx="1269" cy="1168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17415</xdr:rowOff>
    </xdr:from>
    <xdr:ext cx="534377" cy="259045"/>
    <xdr:sp macro="" textlink="">
      <xdr:nvSpPr>
        <xdr:cNvPr id="828" name="繰出金最小値テキスト"/>
        <xdr:cNvSpPr txBox="1"/>
      </xdr:nvSpPr>
      <xdr:spPr>
        <a:xfrm>
          <a:off x="22212300" y="1339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13588</xdr:rowOff>
    </xdr:from>
    <xdr:to>
      <xdr:col>116</xdr:col>
      <xdr:colOff>152400</xdr:colOff>
      <xdr:row>78</xdr:row>
      <xdr:rowOff>13588</xdr:rowOff>
    </xdr:to>
    <xdr:cxnSp macro="">
      <xdr:nvCxnSpPr>
        <xdr:cNvPr id="829" name="直線コネクタ 828"/>
        <xdr:cNvCxnSpPr/>
      </xdr:nvCxnSpPr>
      <xdr:spPr>
        <a:xfrm>
          <a:off x="22072600" y="1338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162996</xdr:rowOff>
    </xdr:from>
    <xdr:ext cx="534377" cy="259045"/>
    <xdr:sp macro="" textlink="">
      <xdr:nvSpPr>
        <xdr:cNvPr id="830" name="繰出金最大値テキスト"/>
        <xdr:cNvSpPr txBox="1"/>
      </xdr:nvSpPr>
      <xdr:spPr>
        <a:xfrm>
          <a:off x="22212300" y="1199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44869</xdr:rowOff>
    </xdr:from>
    <xdr:to>
      <xdr:col>116</xdr:col>
      <xdr:colOff>152400</xdr:colOff>
      <xdr:row>71</xdr:row>
      <xdr:rowOff>44869</xdr:rowOff>
    </xdr:to>
    <xdr:cxnSp macro="">
      <xdr:nvCxnSpPr>
        <xdr:cNvPr id="831" name="直線コネクタ 830"/>
        <xdr:cNvCxnSpPr/>
      </xdr:nvCxnSpPr>
      <xdr:spPr>
        <a:xfrm>
          <a:off x="22072600" y="12217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163055</xdr:rowOff>
    </xdr:from>
    <xdr:to>
      <xdr:col>116</xdr:col>
      <xdr:colOff>63500</xdr:colOff>
      <xdr:row>77</xdr:row>
      <xdr:rowOff>84570</xdr:rowOff>
    </xdr:to>
    <xdr:cxnSp macro="">
      <xdr:nvCxnSpPr>
        <xdr:cNvPr id="832" name="直線コネクタ 831"/>
        <xdr:cNvCxnSpPr/>
      </xdr:nvCxnSpPr>
      <xdr:spPr>
        <a:xfrm>
          <a:off x="21323300" y="12507455"/>
          <a:ext cx="838200" cy="77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50207</xdr:rowOff>
    </xdr:from>
    <xdr:ext cx="534377" cy="259045"/>
    <xdr:sp macro="" textlink="">
      <xdr:nvSpPr>
        <xdr:cNvPr id="833" name="繰出金平均値テキスト"/>
        <xdr:cNvSpPr txBox="1"/>
      </xdr:nvSpPr>
      <xdr:spPr>
        <a:xfrm>
          <a:off x="22212300" y="12908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27330</xdr:rowOff>
    </xdr:from>
    <xdr:to>
      <xdr:col>116</xdr:col>
      <xdr:colOff>114300</xdr:colOff>
      <xdr:row>76</xdr:row>
      <xdr:rowOff>128930</xdr:rowOff>
    </xdr:to>
    <xdr:sp macro="" textlink="">
      <xdr:nvSpPr>
        <xdr:cNvPr id="834" name="フローチャート: 判断 833"/>
        <xdr:cNvSpPr/>
      </xdr:nvSpPr>
      <xdr:spPr>
        <a:xfrm>
          <a:off x="221107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163055</xdr:rowOff>
    </xdr:from>
    <xdr:to>
      <xdr:col>111</xdr:col>
      <xdr:colOff>177800</xdr:colOff>
      <xdr:row>77</xdr:row>
      <xdr:rowOff>156274</xdr:rowOff>
    </xdr:to>
    <xdr:cxnSp macro="">
      <xdr:nvCxnSpPr>
        <xdr:cNvPr id="835" name="直線コネクタ 834"/>
        <xdr:cNvCxnSpPr/>
      </xdr:nvCxnSpPr>
      <xdr:spPr>
        <a:xfrm flipV="1">
          <a:off x="20434300" y="12507455"/>
          <a:ext cx="889000" cy="85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156414</xdr:rowOff>
    </xdr:from>
    <xdr:to>
      <xdr:col>112</xdr:col>
      <xdr:colOff>38100</xdr:colOff>
      <xdr:row>76</xdr:row>
      <xdr:rowOff>86564</xdr:rowOff>
    </xdr:to>
    <xdr:sp macro="" textlink="">
      <xdr:nvSpPr>
        <xdr:cNvPr id="836" name="フローチャート: 判断 835"/>
        <xdr:cNvSpPr/>
      </xdr:nvSpPr>
      <xdr:spPr>
        <a:xfrm>
          <a:off x="21272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77691</xdr:rowOff>
    </xdr:from>
    <xdr:ext cx="534377" cy="259045"/>
    <xdr:sp macro="" textlink="">
      <xdr:nvSpPr>
        <xdr:cNvPr id="837" name="テキスト ボックス 836"/>
        <xdr:cNvSpPr txBox="1"/>
      </xdr:nvSpPr>
      <xdr:spPr>
        <a:xfrm>
          <a:off x="21056111" y="131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140957</xdr:rowOff>
    </xdr:from>
    <xdr:to>
      <xdr:col>107</xdr:col>
      <xdr:colOff>50800</xdr:colOff>
      <xdr:row>77</xdr:row>
      <xdr:rowOff>156274</xdr:rowOff>
    </xdr:to>
    <xdr:cxnSp macro="">
      <xdr:nvCxnSpPr>
        <xdr:cNvPr id="838" name="直線コネクタ 837"/>
        <xdr:cNvCxnSpPr/>
      </xdr:nvCxnSpPr>
      <xdr:spPr>
        <a:xfrm>
          <a:off x="19545300" y="12999707"/>
          <a:ext cx="889000" cy="35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97472</xdr:rowOff>
    </xdr:from>
    <xdr:to>
      <xdr:col>107</xdr:col>
      <xdr:colOff>101600</xdr:colOff>
      <xdr:row>76</xdr:row>
      <xdr:rowOff>27623</xdr:rowOff>
    </xdr:to>
    <xdr:sp macro="" textlink="">
      <xdr:nvSpPr>
        <xdr:cNvPr id="839" name="フローチャート: 判断 838"/>
        <xdr:cNvSpPr/>
      </xdr:nvSpPr>
      <xdr:spPr>
        <a:xfrm>
          <a:off x="20383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44149</xdr:rowOff>
    </xdr:from>
    <xdr:ext cx="534377" cy="259045"/>
    <xdr:sp macro="" textlink="">
      <xdr:nvSpPr>
        <xdr:cNvPr id="840" name="テキスト ボックス 839"/>
        <xdr:cNvSpPr txBox="1"/>
      </xdr:nvSpPr>
      <xdr:spPr>
        <a:xfrm>
          <a:off x="20167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140957</xdr:rowOff>
    </xdr:from>
    <xdr:to>
      <xdr:col>102</xdr:col>
      <xdr:colOff>114300</xdr:colOff>
      <xdr:row>76</xdr:row>
      <xdr:rowOff>49861</xdr:rowOff>
    </xdr:to>
    <xdr:cxnSp macro="">
      <xdr:nvCxnSpPr>
        <xdr:cNvPr id="841" name="直線コネクタ 840"/>
        <xdr:cNvCxnSpPr/>
      </xdr:nvCxnSpPr>
      <xdr:spPr>
        <a:xfrm flipV="1">
          <a:off x="18656300" y="12999707"/>
          <a:ext cx="889000" cy="8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110122</xdr:rowOff>
    </xdr:from>
    <xdr:to>
      <xdr:col>102</xdr:col>
      <xdr:colOff>165100</xdr:colOff>
      <xdr:row>76</xdr:row>
      <xdr:rowOff>40272</xdr:rowOff>
    </xdr:to>
    <xdr:sp macro="" textlink="">
      <xdr:nvSpPr>
        <xdr:cNvPr id="842" name="フローチャート: 判断 841"/>
        <xdr:cNvSpPr/>
      </xdr:nvSpPr>
      <xdr:spPr>
        <a:xfrm>
          <a:off x="19494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31399</xdr:rowOff>
    </xdr:from>
    <xdr:ext cx="534377" cy="259045"/>
    <xdr:sp macro="" textlink="">
      <xdr:nvSpPr>
        <xdr:cNvPr id="843" name="テキスト ボックス 842"/>
        <xdr:cNvSpPr txBox="1"/>
      </xdr:nvSpPr>
      <xdr:spPr>
        <a:xfrm>
          <a:off x="19278111" y="130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16890</xdr:rowOff>
    </xdr:from>
    <xdr:to>
      <xdr:col>98</xdr:col>
      <xdr:colOff>38100</xdr:colOff>
      <xdr:row>76</xdr:row>
      <xdr:rowOff>118490</xdr:rowOff>
    </xdr:to>
    <xdr:sp macro="" textlink="">
      <xdr:nvSpPr>
        <xdr:cNvPr id="844" name="フローチャート: 判断 843"/>
        <xdr:cNvSpPr/>
      </xdr:nvSpPr>
      <xdr:spPr>
        <a:xfrm>
          <a:off x="18605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109617</xdr:rowOff>
    </xdr:from>
    <xdr:ext cx="534377" cy="259045"/>
    <xdr:sp macro="" textlink="">
      <xdr:nvSpPr>
        <xdr:cNvPr id="845" name="テキスト ボックス 844"/>
        <xdr:cNvSpPr txBox="1"/>
      </xdr:nvSpPr>
      <xdr:spPr>
        <a:xfrm>
          <a:off x="18389111" y="1313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33770</xdr:rowOff>
    </xdr:from>
    <xdr:to>
      <xdr:col>116</xdr:col>
      <xdr:colOff>114300</xdr:colOff>
      <xdr:row>77</xdr:row>
      <xdr:rowOff>135370</xdr:rowOff>
    </xdr:to>
    <xdr:sp macro="" textlink="">
      <xdr:nvSpPr>
        <xdr:cNvPr id="851" name="楕円 850"/>
        <xdr:cNvSpPr/>
      </xdr:nvSpPr>
      <xdr:spPr>
        <a:xfrm>
          <a:off x="22110700" y="132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120147</xdr:rowOff>
    </xdr:from>
    <xdr:ext cx="534377" cy="259045"/>
    <xdr:sp macro="" textlink="">
      <xdr:nvSpPr>
        <xdr:cNvPr id="852" name="繰出金該当値テキスト"/>
        <xdr:cNvSpPr txBox="1"/>
      </xdr:nvSpPr>
      <xdr:spPr>
        <a:xfrm>
          <a:off x="22212300" y="1315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112255</xdr:rowOff>
    </xdr:from>
    <xdr:to>
      <xdr:col>112</xdr:col>
      <xdr:colOff>38100</xdr:colOff>
      <xdr:row>73</xdr:row>
      <xdr:rowOff>42405</xdr:rowOff>
    </xdr:to>
    <xdr:sp macro="" textlink="">
      <xdr:nvSpPr>
        <xdr:cNvPr id="853" name="楕円 852"/>
        <xdr:cNvSpPr/>
      </xdr:nvSpPr>
      <xdr:spPr>
        <a:xfrm>
          <a:off x="21272500" y="124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58932</xdr:rowOff>
    </xdr:from>
    <xdr:ext cx="534377" cy="259045"/>
    <xdr:sp macro="" textlink="">
      <xdr:nvSpPr>
        <xdr:cNvPr id="854" name="テキスト ボックス 853"/>
        <xdr:cNvSpPr txBox="1"/>
      </xdr:nvSpPr>
      <xdr:spPr>
        <a:xfrm>
          <a:off x="21056111" y="122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105474</xdr:rowOff>
    </xdr:from>
    <xdr:to>
      <xdr:col>107</xdr:col>
      <xdr:colOff>101600</xdr:colOff>
      <xdr:row>78</xdr:row>
      <xdr:rowOff>35624</xdr:rowOff>
    </xdr:to>
    <xdr:sp macro="" textlink="">
      <xdr:nvSpPr>
        <xdr:cNvPr id="855" name="楕円 854"/>
        <xdr:cNvSpPr/>
      </xdr:nvSpPr>
      <xdr:spPr>
        <a:xfrm>
          <a:off x="20383500" y="1330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26751</xdr:rowOff>
    </xdr:from>
    <xdr:ext cx="534377" cy="259045"/>
    <xdr:sp macro="" textlink="">
      <xdr:nvSpPr>
        <xdr:cNvPr id="856" name="テキスト ボックス 855"/>
        <xdr:cNvSpPr txBox="1"/>
      </xdr:nvSpPr>
      <xdr:spPr>
        <a:xfrm>
          <a:off x="20167111" y="1339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90157</xdr:rowOff>
    </xdr:from>
    <xdr:to>
      <xdr:col>102</xdr:col>
      <xdr:colOff>165100</xdr:colOff>
      <xdr:row>76</xdr:row>
      <xdr:rowOff>20307</xdr:rowOff>
    </xdr:to>
    <xdr:sp macro="" textlink="">
      <xdr:nvSpPr>
        <xdr:cNvPr id="857" name="楕円 856"/>
        <xdr:cNvSpPr/>
      </xdr:nvSpPr>
      <xdr:spPr>
        <a:xfrm>
          <a:off x="19494500" y="1294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36834</xdr:rowOff>
    </xdr:from>
    <xdr:ext cx="534377" cy="259045"/>
    <xdr:sp macro="" textlink="">
      <xdr:nvSpPr>
        <xdr:cNvPr id="858" name="テキスト ボックス 857"/>
        <xdr:cNvSpPr txBox="1"/>
      </xdr:nvSpPr>
      <xdr:spPr>
        <a:xfrm>
          <a:off x="19278111" y="1272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170511</xdr:rowOff>
    </xdr:from>
    <xdr:to>
      <xdr:col>98</xdr:col>
      <xdr:colOff>38100</xdr:colOff>
      <xdr:row>76</xdr:row>
      <xdr:rowOff>100661</xdr:rowOff>
    </xdr:to>
    <xdr:sp macro="" textlink="">
      <xdr:nvSpPr>
        <xdr:cNvPr id="859" name="楕円 858"/>
        <xdr:cNvSpPr/>
      </xdr:nvSpPr>
      <xdr:spPr>
        <a:xfrm>
          <a:off x="18605500" y="130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117188</xdr:rowOff>
    </xdr:from>
    <xdr:ext cx="534377" cy="259045"/>
    <xdr:sp macro="" textlink="">
      <xdr:nvSpPr>
        <xdr:cNvPr id="860" name="テキスト ボックス 859"/>
        <xdr:cNvSpPr txBox="1"/>
      </xdr:nvSpPr>
      <xdr:spPr>
        <a:xfrm>
          <a:off x="18389111" y="1280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3" name="フローチャート: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5" name="フローチャート: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6" name="テキスト ボックス 88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8" name="フローチャート: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9" name="テキスト ボックス 88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1" name="フローチャート: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2" name="テキスト ボックス 89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3" name="フローチャート: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4" name="テキスト ボックス 89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2" name="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3" name="テキスト ボックス 90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4" name="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5" name="テキスト ボックス 90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6" name="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7" name="テキスト ボックス 90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9" name="テキスト ボックス 90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繰出金については、病院の財産処分に伴う繰上償還に係る病院事業債管理事業特別会計への繰出金が皆減したことなどから前年に比べて大幅に減少した。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（うち新規整備）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子育て環境の充実を図るため、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保育所や児童クラブ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整備を継続して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実施したことなどから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続き増加した。</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社会保障関連経費や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教育・保育給付費が増加した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ことなどから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続き増加した。</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兵庫県加古川市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267,151
264,573
138.48
81,891,341
81,386,390
312,084
48,406,015
72,179,476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44450</xdr:rowOff>
    </xdr:from>
    <xdr:to>
      <xdr:col>24</xdr:col>
      <xdr:colOff>62865</xdr:colOff>
      <xdr:row>39</xdr:row>
      <xdr:rowOff>128270</xdr:rowOff>
    </xdr:to>
    <xdr:cxnSp macro="">
      <xdr:nvCxnSpPr>
        <xdr:cNvPr id="58" name="直線コネクタ 57"/>
        <xdr:cNvCxnSpPr/>
      </xdr:nvCxnSpPr>
      <xdr:spPr>
        <a:xfrm flipV="1">
          <a:off x="4633595" y="5359400"/>
          <a:ext cx="127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132097</xdr:rowOff>
    </xdr:from>
    <xdr:ext cx="469744" cy="259045"/>
    <xdr:sp macro="" textlink="">
      <xdr:nvSpPr>
        <xdr:cNvPr id="59" name="議会費最小値テキスト"/>
        <xdr:cNvSpPr txBox="1"/>
      </xdr:nvSpPr>
      <xdr:spPr>
        <a:xfrm>
          <a:off x="4686300" y="68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128270</xdr:rowOff>
    </xdr:from>
    <xdr:to>
      <xdr:col>24</xdr:col>
      <xdr:colOff>152400</xdr:colOff>
      <xdr:row>39</xdr:row>
      <xdr:rowOff>128270</xdr:rowOff>
    </xdr:to>
    <xdr:cxnSp macro="">
      <xdr:nvCxnSpPr>
        <xdr:cNvPr id="60" name="直線コネクタ 59"/>
        <xdr:cNvCxnSpPr/>
      </xdr:nvCxnSpPr>
      <xdr:spPr>
        <a:xfrm>
          <a:off x="4546600" y="6814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162577</xdr:rowOff>
    </xdr:from>
    <xdr:ext cx="469744" cy="259045"/>
    <xdr:sp macro="" textlink="">
      <xdr:nvSpPr>
        <xdr:cNvPr id="61" name="議会費最大値テキスト"/>
        <xdr:cNvSpPr txBox="1"/>
      </xdr:nvSpPr>
      <xdr:spPr>
        <a:xfrm>
          <a:off x="4686300" y="51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44450</xdr:rowOff>
    </xdr:from>
    <xdr:to>
      <xdr:col>24</xdr:col>
      <xdr:colOff>152400</xdr:colOff>
      <xdr:row>31</xdr:row>
      <xdr:rowOff>44450</xdr:rowOff>
    </xdr:to>
    <xdr:cxnSp macro="">
      <xdr:nvCxnSpPr>
        <xdr:cNvPr id="62" name="直線コネクタ 61"/>
        <xdr:cNvCxnSpPr/>
      </xdr:nvCxnSpPr>
      <xdr:spPr>
        <a:xfrm>
          <a:off x="4546600" y="535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72208</xdr:rowOff>
    </xdr:from>
    <xdr:to>
      <xdr:col>24</xdr:col>
      <xdr:colOff>63500</xdr:colOff>
      <xdr:row>36</xdr:row>
      <xdr:rowOff>153851</xdr:rowOff>
    </xdr:to>
    <xdr:cxnSp macro="">
      <xdr:nvCxnSpPr>
        <xdr:cNvPr id="63" name="直線コネクタ 62"/>
        <xdr:cNvCxnSpPr/>
      </xdr:nvCxnSpPr>
      <xdr:spPr>
        <a:xfrm flipV="1">
          <a:off x="3797300" y="6244408"/>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39024</xdr:rowOff>
    </xdr:from>
    <xdr:ext cx="469744" cy="259045"/>
    <xdr:sp macro="" textlink="">
      <xdr:nvSpPr>
        <xdr:cNvPr id="64" name="議会費平均値テキスト"/>
        <xdr:cNvSpPr txBox="1"/>
      </xdr:nvSpPr>
      <xdr:spPr>
        <a:xfrm>
          <a:off x="4686300" y="6211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60597</xdr:rowOff>
    </xdr:from>
    <xdr:to>
      <xdr:col>24</xdr:col>
      <xdr:colOff>114300</xdr:colOff>
      <xdr:row>36</xdr:row>
      <xdr:rowOff>162197</xdr:rowOff>
    </xdr:to>
    <xdr:sp macro="" textlink="">
      <xdr:nvSpPr>
        <xdr:cNvPr id="65" name="フローチャート: 判断 64"/>
        <xdr:cNvSpPr/>
      </xdr:nvSpPr>
      <xdr:spPr>
        <a:xfrm>
          <a:off x="4584700" y="623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64044</xdr:rowOff>
    </xdr:from>
    <xdr:to>
      <xdr:col>19</xdr:col>
      <xdr:colOff>177800</xdr:colOff>
      <xdr:row>36</xdr:row>
      <xdr:rowOff>153851</xdr:rowOff>
    </xdr:to>
    <xdr:cxnSp macro="">
      <xdr:nvCxnSpPr>
        <xdr:cNvPr id="66" name="直線コネクタ 65"/>
        <xdr:cNvCxnSpPr/>
      </xdr:nvCxnSpPr>
      <xdr:spPr>
        <a:xfrm>
          <a:off x="2908300" y="6064794"/>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50800</xdr:rowOff>
    </xdr:from>
    <xdr:to>
      <xdr:col>20</xdr:col>
      <xdr:colOff>38100</xdr:colOff>
      <xdr:row>36</xdr:row>
      <xdr:rowOff>152400</xdr:rowOff>
    </xdr:to>
    <xdr:sp macro="" textlink="">
      <xdr:nvSpPr>
        <xdr:cNvPr id="67" name="フローチャート: 判断 66"/>
        <xdr:cNvSpPr/>
      </xdr:nvSpPr>
      <xdr:spPr>
        <a:xfrm>
          <a:off x="3746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168927</xdr:rowOff>
    </xdr:from>
    <xdr:ext cx="469744" cy="259045"/>
    <xdr:sp macro="" textlink="">
      <xdr:nvSpPr>
        <xdr:cNvPr id="68" name="テキスト ボックス 67"/>
        <xdr:cNvSpPr txBox="1"/>
      </xdr:nvSpPr>
      <xdr:spPr>
        <a:xfrm>
          <a:off x="3562428" y="59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64044</xdr:rowOff>
    </xdr:from>
    <xdr:to>
      <xdr:col>15</xdr:col>
      <xdr:colOff>50800</xdr:colOff>
      <xdr:row>36</xdr:row>
      <xdr:rowOff>54792</xdr:rowOff>
    </xdr:to>
    <xdr:cxnSp macro="">
      <xdr:nvCxnSpPr>
        <xdr:cNvPr id="69" name="直線コネクタ 68"/>
        <xdr:cNvCxnSpPr/>
      </xdr:nvCxnSpPr>
      <xdr:spPr>
        <a:xfrm flipV="1">
          <a:off x="2019300" y="6064794"/>
          <a:ext cx="889000" cy="16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25219</xdr:rowOff>
    </xdr:from>
    <xdr:to>
      <xdr:col>15</xdr:col>
      <xdr:colOff>101600</xdr:colOff>
      <xdr:row>35</xdr:row>
      <xdr:rowOff>126819</xdr:rowOff>
    </xdr:to>
    <xdr:sp macro="" textlink="">
      <xdr:nvSpPr>
        <xdr:cNvPr id="70" name="フローチャート: 判断 69"/>
        <xdr:cNvSpPr/>
      </xdr:nvSpPr>
      <xdr:spPr>
        <a:xfrm>
          <a:off x="2857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117946</xdr:rowOff>
    </xdr:from>
    <xdr:ext cx="469744" cy="259045"/>
    <xdr:sp macro="" textlink="">
      <xdr:nvSpPr>
        <xdr:cNvPr id="71" name="テキスト ボックス 70"/>
        <xdr:cNvSpPr txBox="1"/>
      </xdr:nvSpPr>
      <xdr:spPr>
        <a:xfrm>
          <a:off x="2673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51526</xdr:rowOff>
    </xdr:from>
    <xdr:to>
      <xdr:col>10</xdr:col>
      <xdr:colOff>114300</xdr:colOff>
      <xdr:row>36</xdr:row>
      <xdr:rowOff>54792</xdr:rowOff>
    </xdr:to>
    <xdr:cxnSp macro="">
      <xdr:nvCxnSpPr>
        <xdr:cNvPr id="72" name="直線コネクタ 71"/>
        <xdr:cNvCxnSpPr/>
      </xdr:nvCxnSpPr>
      <xdr:spPr>
        <a:xfrm>
          <a:off x="1130300" y="62237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86178</xdr:rowOff>
    </xdr:from>
    <xdr:to>
      <xdr:col>10</xdr:col>
      <xdr:colOff>165100</xdr:colOff>
      <xdr:row>36</xdr:row>
      <xdr:rowOff>16328</xdr:rowOff>
    </xdr:to>
    <xdr:sp macro="" textlink="">
      <xdr:nvSpPr>
        <xdr:cNvPr id="73" name="フローチャート: 判断 72"/>
        <xdr:cNvSpPr/>
      </xdr:nvSpPr>
      <xdr:spPr>
        <a:xfrm>
          <a:off x="1968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32855</xdr:rowOff>
    </xdr:from>
    <xdr:ext cx="469744" cy="259045"/>
    <xdr:sp macro="" textlink="">
      <xdr:nvSpPr>
        <xdr:cNvPr id="74" name="テキスト ボックス 73"/>
        <xdr:cNvSpPr txBox="1"/>
      </xdr:nvSpPr>
      <xdr:spPr>
        <a:xfrm>
          <a:off x="1784428" y="58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146050</xdr:rowOff>
    </xdr:from>
    <xdr:to>
      <xdr:col>6</xdr:col>
      <xdr:colOff>38100</xdr:colOff>
      <xdr:row>36</xdr:row>
      <xdr:rowOff>76200</xdr:rowOff>
    </xdr:to>
    <xdr:sp macro="" textlink="">
      <xdr:nvSpPr>
        <xdr:cNvPr id="75" name="フローチャート: 判断 74"/>
        <xdr:cNvSpPr/>
      </xdr:nvSpPr>
      <xdr:spPr>
        <a:xfrm>
          <a:off x="1079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92727</xdr:rowOff>
    </xdr:from>
    <xdr:ext cx="469744" cy="259045"/>
    <xdr:sp macro="" textlink="">
      <xdr:nvSpPr>
        <xdr:cNvPr id="76" name="テキスト ボックス 75"/>
        <xdr:cNvSpPr txBox="1"/>
      </xdr:nvSpPr>
      <xdr:spPr>
        <a:xfrm>
          <a:off x="895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21408</xdr:rowOff>
    </xdr:from>
    <xdr:to>
      <xdr:col>24</xdr:col>
      <xdr:colOff>114300</xdr:colOff>
      <xdr:row>36</xdr:row>
      <xdr:rowOff>123008</xdr:rowOff>
    </xdr:to>
    <xdr:sp macro="" textlink="">
      <xdr:nvSpPr>
        <xdr:cNvPr id="82" name="楕円 81"/>
        <xdr:cNvSpPr/>
      </xdr:nvSpPr>
      <xdr:spPr>
        <a:xfrm>
          <a:off x="4584700" y="619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44285</xdr:rowOff>
    </xdr:from>
    <xdr:ext cx="469744" cy="259045"/>
    <xdr:sp macro="" textlink="">
      <xdr:nvSpPr>
        <xdr:cNvPr id="83" name="議会費該当値テキスト"/>
        <xdr:cNvSpPr txBox="1"/>
      </xdr:nvSpPr>
      <xdr:spPr>
        <a:xfrm>
          <a:off x="4686300" y="604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103051</xdr:rowOff>
    </xdr:from>
    <xdr:to>
      <xdr:col>20</xdr:col>
      <xdr:colOff>38100</xdr:colOff>
      <xdr:row>37</xdr:row>
      <xdr:rowOff>33201</xdr:rowOff>
    </xdr:to>
    <xdr:sp macro="" textlink="">
      <xdr:nvSpPr>
        <xdr:cNvPr id="84" name="楕円 83"/>
        <xdr:cNvSpPr/>
      </xdr:nvSpPr>
      <xdr:spPr>
        <a:xfrm>
          <a:off x="3746500" y="627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24328</xdr:rowOff>
    </xdr:from>
    <xdr:ext cx="469744" cy="259045"/>
    <xdr:sp macro="" textlink="">
      <xdr:nvSpPr>
        <xdr:cNvPr id="85" name="テキスト ボックス 84"/>
        <xdr:cNvSpPr txBox="1"/>
      </xdr:nvSpPr>
      <xdr:spPr>
        <a:xfrm>
          <a:off x="3562428" y="636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13244</xdr:rowOff>
    </xdr:from>
    <xdr:to>
      <xdr:col>15</xdr:col>
      <xdr:colOff>101600</xdr:colOff>
      <xdr:row>35</xdr:row>
      <xdr:rowOff>114844</xdr:rowOff>
    </xdr:to>
    <xdr:sp macro="" textlink="">
      <xdr:nvSpPr>
        <xdr:cNvPr id="86" name="楕円 85"/>
        <xdr:cNvSpPr/>
      </xdr:nvSpPr>
      <xdr:spPr>
        <a:xfrm>
          <a:off x="2857500" y="601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131371</xdr:rowOff>
    </xdr:from>
    <xdr:ext cx="469744" cy="259045"/>
    <xdr:sp macro="" textlink="">
      <xdr:nvSpPr>
        <xdr:cNvPr id="87" name="テキスト ボックス 86"/>
        <xdr:cNvSpPr txBox="1"/>
      </xdr:nvSpPr>
      <xdr:spPr>
        <a:xfrm>
          <a:off x="2673428" y="578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3992</xdr:rowOff>
    </xdr:from>
    <xdr:to>
      <xdr:col>10</xdr:col>
      <xdr:colOff>165100</xdr:colOff>
      <xdr:row>36</xdr:row>
      <xdr:rowOff>105592</xdr:rowOff>
    </xdr:to>
    <xdr:sp macro="" textlink="">
      <xdr:nvSpPr>
        <xdr:cNvPr id="88" name="楕円 87"/>
        <xdr:cNvSpPr/>
      </xdr:nvSpPr>
      <xdr:spPr>
        <a:xfrm>
          <a:off x="1968500" y="617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96719</xdr:rowOff>
    </xdr:from>
    <xdr:ext cx="469744" cy="259045"/>
    <xdr:sp macro="" textlink="">
      <xdr:nvSpPr>
        <xdr:cNvPr id="89" name="テキスト ボックス 88"/>
        <xdr:cNvSpPr txBox="1"/>
      </xdr:nvSpPr>
      <xdr:spPr>
        <a:xfrm>
          <a:off x="1784428" y="626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726</xdr:rowOff>
    </xdr:from>
    <xdr:to>
      <xdr:col>6</xdr:col>
      <xdr:colOff>38100</xdr:colOff>
      <xdr:row>36</xdr:row>
      <xdr:rowOff>102326</xdr:rowOff>
    </xdr:to>
    <xdr:sp macro="" textlink="">
      <xdr:nvSpPr>
        <xdr:cNvPr id="90" name="楕円 89"/>
        <xdr:cNvSpPr/>
      </xdr:nvSpPr>
      <xdr:spPr>
        <a:xfrm>
          <a:off x="1079500" y="61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93453</xdr:rowOff>
    </xdr:from>
    <xdr:ext cx="469744" cy="259045"/>
    <xdr:sp macro="" textlink="">
      <xdr:nvSpPr>
        <xdr:cNvPr id="91" name="テキスト ボックス 90"/>
        <xdr:cNvSpPr txBox="1"/>
      </xdr:nvSpPr>
      <xdr:spPr>
        <a:xfrm>
          <a:off x="895428" y="626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82569</xdr:rowOff>
    </xdr:from>
    <xdr:to>
      <xdr:col>24</xdr:col>
      <xdr:colOff>62865</xdr:colOff>
      <xdr:row>59</xdr:row>
      <xdr:rowOff>38468</xdr:rowOff>
    </xdr:to>
    <xdr:cxnSp macro="">
      <xdr:nvCxnSpPr>
        <xdr:cNvPr id="116" name="直線コネクタ 115"/>
        <xdr:cNvCxnSpPr/>
      </xdr:nvCxnSpPr>
      <xdr:spPr>
        <a:xfrm flipV="1">
          <a:off x="4633595" y="8655069"/>
          <a:ext cx="1270" cy="149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42295</xdr:rowOff>
    </xdr:from>
    <xdr:ext cx="534377" cy="259045"/>
    <xdr:sp macro="" textlink="">
      <xdr:nvSpPr>
        <xdr:cNvPr id="117" name="総務費最小値テキスト"/>
        <xdr:cNvSpPr txBox="1"/>
      </xdr:nvSpPr>
      <xdr:spPr>
        <a:xfrm>
          <a:off x="4686300" y="1015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38468</xdr:rowOff>
    </xdr:from>
    <xdr:to>
      <xdr:col>24</xdr:col>
      <xdr:colOff>152400</xdr:colOff>
      <xdr:row>59</xdr:row>
      <xdr:rowOff>38468</xdr:rowOff>
    </xdr:to>
    <xdr:cxnSp macro="">
      <xdr:nvCxnSpPr>
        <xdr:cNvPr id="118" name="直線コネクタ 117"/>
        <xdr:cNvCxnSpPr/>
      </xdr:nvCxnSpPr>
      <xdr:spPr>
        <a:xfrm>
          <a:off x="4546600" y="101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29246</xdr:rowOff>
    </xdr:from>
    <xdr:ext cx="534377" cy="259045"/>
    <xdr:sp macro="" textlink="">
      <xdr:nvSpPr>
        <xdr:cNvPr id="119" name="総務費最大値テキスト"/>
        <xdr:cNvSpPr txBox="1"/>
      </xdr:nvSpPr>
      <xdr:spPr>
        <a:xfrm>
          <a:off x="4686300" y="843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98,999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82569</xdr:rowOff>
    </xdr:from>
    <xdr:to>
      <xdr:col>24</xdr:col>
      <xdr:colOff>152400</xdr:colOff>
      <xdr:row>50</xdr:row>
      <xdr:rowOff>82569</xdr:rowOff>
    </xdr:to>
    <xdr:cxnSp macro="">
      <xdr:nvCxnSpPr>
        <xdr:cNvPr id="120" name="直線コネクタ 119"/>
        <xdr:cNvCxnSpPr/>
      </xdr:nvCxnSpPr>
      <xdr:spPr>
        <a:xfrm>
          <a:off x="4546600" y="865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20790</xdr:rowOff>
    </xdr:from>
    <xdr:to>
      <xdr:col>24</xdr:col>
      <xdr:colOff>63500</xdr:colOff>
      <xdr:row>57</xdr:row>
      <xdr:rowOff>151149</xdr:rowOff>
    </xdr:to>
    <xdr:cxnSp macro="">
      <xdr:nvCxnSpPr>
        <xdr:cNvPr id="121" name="直線コネクタ 120"/>
        <xdr:cNvCxnSpPr/>
      </xdr:nvCxnSpPr>
      <xdr:spPr>
        <a:xfrm>
          <a:off x="3797300" y="9793440"/>
          <a:ext cx="838200" cy="13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49845</xdr:rowOff>
    </xdr:from>
    <xdr:ext cx="534377" cy="259045"/>
    <xdr:sp macro="" textlink="">
      <xdr:nvSpPr>
        <xdr:cNvPr id="122" name="総務費平均値テキスト"/>
        <xdr:cNvSpPr txBox="1"/>
      </xdr:nvSpPr>
      <xdr:spPr>
        <a:xfrm>
          <a:off x="4686300" y="9651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26968</xdr:rowOff>
    </xdr:from>
    <xdr:to>
      <xdr:col>24</xdr:col>
      <xdr:colOff>114300</xdr:colOff>
      <xdr:row>57</xdr:row>
      <xdr:rowOff>128568</xdr:rowOff>
    </xdr:to>
    <xdr:sp macro="" textlink="">
      <xdr:nvSpPr>
        <xdr:cNvPr id="123" name="フローチャート: 判断 122"/>
        <xdr:cNvSpPr/>
      </xdr:nvSpPr>
      <xdr:spPr>
        <a:xfrm>
          <a:off x="4584700" y="979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20790</xdr:rowOff>
    </xdr:from>
    <xdr:to>
      <xdr:col>19</xdr:col>
      <xdr:colOff>177800</xdr:colOff>
      <xdr:row>57</xdr:row>
      <xdr:rowOff>22181</xdr:rowOff>
    </xdr:to>
    <xdr:cxnSp macro="">
      <xdr:nvCxnSpPr>
        <xdr:cNvPr id="124" name="直線コネクタ 123"/>
        <xdr:cNvCxnSpPr/>
      </xdr:nvCxnSpPr>
      <xdr:spPr>
        <a:xfrm flipV="1">
          <a:off x="2908300" y="9793440"/>
          <a:ext cx="889000" cy="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29464</xdr:rowOff>
    </xdr:from>
    <xdr:to>
      <xdr:col>20</xdr:col>
      <xdr:colOff>38100</xdr:colOff>
      <xdr:row>57</xdr:row>
      <xdr:rowOff>131064</xdr:rowOff>
    </xdr:to>
    <xdr:sp macro="" textlink="">
      <xdr:nvSpPr>
        <xdr:cNvPr id="125" name="フローチャート: 判断 124"/>
        <xdr:cNvSpPr/>
      </xdr:nvSpPr>
      <xdr:spPr>
        <a:xfrm>
          <a:off x="3746500" y="980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122191</xdr:rowOff>
    </xdr:from>
    <xdr:ext cx="534377" cy="259045"/>
    <xdr:sp macro="" textlink="">
      <xdr:nvSpPr>
        <xdr:cNvPr id="126" name="テキスト ボックス 125"/>
        <xdr:cNvSpPr txBox="1"/>
      </xdr:nvSpPr>
      <xdr:spPr>
        <a:xfrm>
          <a:off x="3530111" y="989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22181</xdr:rowOff>
    </xdr:from>
    <xdr:to>
      <xdr:col>15</xdr:col>
      <xdr:colOff>50800</xdr:colOff>
      <xdr:row>57</xdr:row>
      <xdr:rowOff>130499</xdr:rowOff>
    </xdr:to>
    <xdr:cxnSp macro="">
      <xdr:nvCxnSpPr>
        <xdr:cNvPr id="127" name="直線コネクタ 126"/>
        <xdr:cNvCxnSpPr/>
      </xdr:nvCxnSpPr>
      <xdr:spPr>
        <a:xfrm flipV="1">
          <a:off x="2019300" y="9794831"/>
          <a:ext cx="889000" cy="10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117018</xdr:rowOff>
    </xdr:from>
    <xdr:to>
      <xdr:col>15</xdr:col>
      <xdr:colOff>101600</xdr:colOff>
      <xdr:row>57</xdr:row>
      <xdr:rowOff>47168</xdr:rowOff>
    </xdr:to>
    <xdr:sp macro="" textlink="">
      <xdr:nvSpPr>
        <xdr:cNvPr id="128" name="フローチャート: 判断 127"/>
        <xdr:cNvSpPr/>
      </xdr:nvSpPr>
      <xdr:spPr>
        <a:xfrm>
          <a:off x="28575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63695</xdr:rowOff>
    </xdr:from>
    <xdr:ext cx="534377" cy="259045"/>
    <xdr:sp macro="" textlink="">
      <xdr:nvSpPr>
        <xdr:cNvPr id="129" name="テキスト ボックス 128"/>
        <xdr:cNvSpPr txBox="1"/>
      </xdr:nvSpPr>
      <xdr:spPr>
        <a:xfrm>
          <a:off x="2641111" y="949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67539</xdr:rowOff>
    </xdr:from>
    <xdr:to>
      <xdr:col>10</xdr:col>
      <xdr:colOff>114300</xdr:colOff>
      <xdr:row>57</xdr:row>
      <xdr:rowOff>130499</xdr:rowOff>
    </xdr:to>
    <xdr:cxnSp macro="">
      <xdr:nvCxnSpPr>
        <xdr:cNvPr id="130" name="直線コネクタ 129"/>
        <xdr:cNvCxnSpPr/>
      </xdr:nvCxnSpPr>
      <xdr:spPr>
        <a:xfrm>
          <a:off x="1130300" y="9840189"/>
          <a:ext cx="889000" cy="6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22282</xdr:rowOff>
    </xdr:from>
    <xdr:to>
      <xdr:col>10</xdr:col>
      <xdr:colOff>165100</xdr:colOff>
      <xdr:row>57</xdr:row>
      <xdr:rowOff>123882</xdr:rowOff>
    </xdr:to>
    <xdr:sp macro="" textlink="">
      <xdr:nvSpPr>
        <xdr:cNvPr id="131" name="フローチャート: 判断 130"/>
        <xdr:cNvSpPr/>
      </xdr:nvSpPr>
      <xdr:spPr>
        <a:xfrm>
          <a:off x="1968500" y="97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140409</xdr:rowOff>
    </xdr:from>
    <xdr:ext cx="534377" cy="259045"/>
    <xdr:sp macro="" textlink="">
      <xdr:nvSpPr>
        <xdr:cNvPr id="132" name="テキスト ボックス 131"/>
        <xdr:cNvSpPr txBox="1"/>
      </xdr:nvSpPr>
      <xdr:spPr>
        <a:xfrm>
          <a:off x="1752111" y="957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156775</xdr:rowOff>
    </xdr:from>
    <xdr:to>
      <xdr:col>6</xdr:col>
      <xdr:colOff>38100</xdr:colOff>
      <xdr:row>57</xdr:row>
      <xdr:rowOff>86925</xdr:rowOff>
    </xdr:to>
    <xdr:sp macro="" textlink="">
      <xdr:nvSpPr>
        <xdr:cNvPr id="133" name="フローチャート: 判断 132"/>
        <xdr:cNvSpPr/>
      </xdr:nvSpPr>
      <xdr:spPr>
        <a:xfrm>
          <a:off x="1079500" y="9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103452</xdr:rowOff>
    </xdr:from>
    <xdr:ext cx="534377" cy="259045"/>
    <xdr:sp macro="" textlink="">
      <xdr:nvSpPr>
        <xdr:cNvPr id="134" name="テキスト ボックス 133"/>
        <xdr:cNvSpPr txBox="1"/>
      </xdr:nvSpPr>
      <xdr:spPr>
        <a:xfrm>
          <a:off x="863111" y="953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100349</xdr:rowOff>
    </xdr:from>
    <xdr:to>
      <xdr:col>24</xdr:col>
      <xdr:colOff>114300</xdr:colOff>
      <xdr:row>58</xdr:row>
      <xdr:rowOff>30499</xdr:rowOff>
    </xdr:to>
    <xdr:sp macro="" textlink="">
      <xdr:nvSpPr>
        <xdr:cNvPr id="140" name="楕円 139"/>
        <xdr:cNvSpPr/>
      </xdr:nvSpPr>
      <xdr:spPr>
        <a:xfrm>
          <a:off x="4584700" y="987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78776</xdr:rowOff>
    </xdr:from>
    <xdr:ext cx="534377" cy="259045"/>
    <xdr:sp macro="" textlink="">
      <xdr:nvSpPr>
        <xdr:cNvPr id="141" name="総務費該当値テキスト"/>
        <xdr:cNvSpPr txBox="1"/>
      </xdr:nvSpPr>
      <xdr:spPr>
        <a:xfrm>
          <a:off x="4686300" y="985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141440</xdr:rowOff>
    </xdr:from>
    <xdr:to>
      <xdr:col>20</xdr:col>
      <xdr:colOff>38100</xdr:colOff>
      <xdr:row>57</xdr:row>
      <xdr:rowOff>71590</xdr:rowOff>
    </xdr:to>
    <xdr:sp macro="" textlink="">
      <xdr:nvSpPr>
        <xdr:cNvPr id="142" name="楕円 141"/>
        <xdr:cNvSpPr/>
      </xdr:nvSpPr>
      <xdr:spPr>
        <a:xfrm>
          <a:off x="3746500" y="974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88117</xdr:rowOff>
    </xdr:from>
    <xdr:ext cx="534377" cy="259045"/>
    <xdr:sp macro="" textlink="">
      <xdr:nvSpPr>
        <xdr:cNvPr id="143" name="テキスト ボックス 142"/>
        <xdr:cNvSpPr txBox="1"/>
      </xdr:nvSpPr>
      <xdr:spPr>
        <a:xfrm>
          <a:off x="3530111" y="951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142831</xdr:rowOff>
    </xdr:from>
    <xdr:to>
      <xdr:col>15</xdr:col>
      <xdr:colOff>101600</xdr:colOff>
      <xdr:row>57</xdr:row>
      <xdr:rowOff>72981</xdr:rowOff>
    </xdr:to>
    <xdr:sp macro="" textlink="">
      <xdr:nvSpPr>
        <xdr:cNvPr id="144" name="楕円 143"/>
        <xdr:cNvSpPr/>
      </xdr:nvSpPr>
      <xdr:spPr>
        <a:xfrm>
          <a:off x="2857500" y="974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64108</xdr:rowOff>
    </xdr:from>
    <xdr:ext cx="534377" cy="259045"/>
    <xdr:sp macro="" textlink="">
      <xdr:nvSpPr>
        <xdr:cNvPr id="145" name="テキスト ボックス 144"/>
        <xdr:cNvSpPr txBox="1"/>
      </xdr:nvSpPr>
      <xdr:spPr>
        <a:xfrm>
          <a:off x="2641111" y="983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79699</xdr:rowOff>
    </xdr:from>
    <xdr:to>
      <xdr:col>10</xdr:col>
      <xdr:colOff>165100</xdr:colOff>
      <xdr:row>58</xdr:row>
      <xdr:rowOff>9849</xdr:rowOff>
    </xdr:to>
    <xdr:sp macro="" textlink="">
      <xdr:nvSpPr>
        <xdr:cNvPr id="146" name="楕円 145"/>
        <xdr:cNvSpPr/>
      </xdr:nvSpPr>
      <xdr:spPr>
        <a:xfrm>
          <a:off x="1968500" y="985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976</xdr:rowOff>
    </xdr:from>
    <xdr:ext cx="534377" cy="259045"/>
    <xdr:sp macro="" textlink="">
      <xdr:nvSpPr>
        <xdr:cNvPr id="147" name="テキスト ボックス 146"/>
        <xdr:cNvSpPr txBox="1"/>
      </xdr:nvSpPr>
      <xdr:spPr>
        <a:xfrm>
          <a:off x="1752111" y="99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16739</xdr:rowOff>
    </xdr:from>
    <xdr:to>
      <xdr:col>6</xdr:col>
      <xdr:colOff>38100</xdr:colOff>
      <xdr:row>57</xdr:row>
      <xdr:rowOff>118339</xdr:rowOff>
    </xdr:to>
    <xdr:sp macro="" textlink="">
      <xdr:nvSpPr>
        <xdr:cNvPr id="148" name="楕円 147"/>
        <xdr:cNvSpPr/>
      </xdr:nvSpPr>
      <xdr:spPr>
        <a:xfrm>
          <a:off x="1079500" y="978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109466</xdr:rowOff>
    </xdr:from>
    <xdr:ext cx="534377" cy="259045"/>
    <xdr:sp macro="" textlink="">
      <xdr:nvSpPr>
        <xdr:cNvPr id="149" name="テキスト ボックス 148"/>
        <xdr:cNvSpPr txBox="1"/>
      </xdr:nvSpPr>
      <xdr:spPr>
        <a:xfrm>
          <a:off x="863111" y="988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34903</xdr:rowOff>
    </xdr:from>
    <xdr:to>
      <xdr:col>24</xdr:col>
      <xdr:colOff>62865</xdr:colOff>
      <xdr:row>77</xdr:row>
      <xdr:rowOff>155212</xdr:rowOff>
    </xdr:to>
    <xdr:cxnSp macro="">
      <xdr:nvCxnSpPr>
        <xdr:cNvPr id="176" name="直線コネクタ 175"/>
        <xdr:cNvCxnSpPr/>
      </xdr:nvCxnSpPr>
      <xdr:spPr>
        <a:xfrm flipV="1">
          <a:off x="4633595" y="12036403"/>
          <a:ext cx="1270" cy="132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159039</xdr:rowOff>
    </xdr:from>
    <xdr:ext cx="599010" cy="259045"/>
    <xdr:sp macro="" textlink="">
      <xdr:nvSpPr>
        <xdr:cNvPr id="177" name="民生費最小値テキスト"/>
        <xdr:cNvSpPr txBox="1"/>
      </xdr:nvSpPr>
      <xdr:spPr>
        <a:xfrm>
          <a:off x="4686300" y="1336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155212</xdr:rowOff>
    </xdr:from>
    <xdr:to>
      <xdr:col>24</xdr:col>
      <xdr:colOff>152400</xdr:colOff>
      <xdr:row>77</xdr:row>
      <xdr:rowOff>155212</xdr:rowOff>
    </xdr:to>
    <xdr:cxnSp macro="">
      <xdr:nvCxnSpPr>
        <xdr:cNvPr id="178" name="直線コネクタ 177"/>
        <xdr:cNvCxnSpPr/>
      </xdr:nvCxnSpPr>
      <xdr:spPr>
        <a:xfrm>
          <a:off x="4546600" y="13356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153030</xdr:rowOff>
    </xdr:from>
    <xdr:ext cx="599010" cy="259045"/>
    <xdr:sp macro="" textlink="">
      <xdr:nvSpPr>
        <xdr:cNvPr id="179" name="民生費最大値テキスト"/>
        <xdr:cNvSpPr txBox="1"/>
      </xdr:nvSpPr>
      <xdr:spPr>
        <a:xfrm>
          <a:off x="4686300" y="118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34903</xdr:rowOff>
    </xdr:from>
    <xdr:to>
      <xdr:col>24</xdr:col>
      <xdr:colOff>152400</xdr:colOff>
      <xdr:row>70</xdr:row>
      <xdr:rowOff>34903</xdr:rowOff>
    </xdr:to>
    <xdr:cxnSp macro="">
      <xdr:nvCxnSpPr>
        <xdr:cNvPr id="180" name="直線コネクタ 179"/>
        <xdr:cNvCxnSpPr/>
      </xdr:nvCxnSpPr>
      <xdr:spPr>
        <a:xfrm>
          <a:off x="4546600" y="120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148451</xdr:rowOff>
    </xdr:from>
    <xdr:to>
      <xdr:col>24</xdr:col>
      <xdr:colOff>63500</xdr:colOff>
      <xdr:row>77</xdr:row>
      <xdr:rowOff>119893</xdr:rowOff>
    </xdr:to>
    <xdr:cxnSp macro="">
      <xdr:nvCxnSpPr>
        <xdr:cNvPr id="181" name="直線コネクタ 180"/>
        <xdr:cNvCxnSpPr/>
      </xdr:nvCxnSpPr>
      <xdr:spPr>
        <a:xfrm flipV="1">
          <a:off x="3797300" y="13178651"/>
          <a:ext cx="838200" cy="14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170870</xdr:rowOff>
    </xdr:from>
    <xdr:ext cx="599010" cy="259045"/>
    <xdr:sp macro="" textlink="">
      <xdr:nvSpPr>
        <xdr:cNvPr id="182" name="民生費平均値テキスト"/>
        <xdr:cNvSpPr txBox="1"/>
      </xdr:nvSpPr>
      <xdr:spPr>
        <a:xfrm>
          <a:off x="4686300" y="12686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147993</xdr:rowOff>
    </xdr:from>
    <xdr:to>
      <xdr:col>24</xdr:col>
      <xdr:colOff>114300</xdr:colOff>
      <xdr:row>75</xdr:row>
      <xdr:rowOff>78143</xdr:rowOff>
    </xdr:to>
    <xdr:sp macro="" textlink="">
      <xdr:nvSpPr>
        <xdr:cNvPr id="183" name="フローチャート: 判断 182"/>
        <xdr:cNvSpPr/>
      </xdr:nvSpPr>
      <xdr:spPr>
        <a:xfrm>
          <a:off x="4584700" y="128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119893</xdr:rowOff>
    </xdr:from>
    <xdr:to>
      <xdr:col>19</xdr:col>
      <xdr:colOff>177800</xdr:colOff>
      <xdr:row>78</xdr:row>
      <xdr:rowOff>81293</xdr:rowOff>
    </xdr:to>
    <xdr:cxnSp macro="">
      <xdr:nvCxnSpPr>
        <xdr:cNvPr id="184" name="直線コネクタ 183"/>
        <xdr:cNvCxnSpPr/>
      </xdr:nvCxnSpPr>
      <xdr:spPr>
        <a:xfrm flipV="1">
          <a:off x="2908300" y="13321543"/>
          <a:ext cx="889000" cy="13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29170</xdr:rowOff>
    </xdr:from>
    <xdr:to>
      <xdr:col>20</xdr:col>
      <xdr:colOff>38100</xdr:colOff>
      <xdr:row>75</xdr:row>
      <xdr:rowOff>130770</xdr:rowOff>
    </xdr:to>
    <xdr:sp macro="" textlink="">
      <xdr:nvSpPr>
        <xdr:cNvPr id="185" name="フローチャート: 判断 184"/>
        <xdr:cNvSpPr/>
      </xdr:nvSpPr>
      <xdr:spPr>
        <a:xfrm>
          <a:off x="3746500" y="1288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147297</xdr:rowOff>
    </xdr:from>
    <xdr:ext cx="599010" cy="259045"/>
    <xdr:sp macro="" textlink="">
      <xdr:nvSpPr>
        <xdr:cNvPr id="186" name="テキスト ボックス 185"/>
        <xdr:cNvSpPr txBox="1"/>
      </xdr:nvSpPr>
      <xdr:spPr>
        <a:xfrm>
          <a:off x="3497795" y="12663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81293</xdr:rowOff>
    </xdr:from>
    <xdr:to>
      <xdr:col>15</xdr:col>
      <xdr:colOff>50800</xdr:colOff>
      <xdr:row>78</xdr:row>
      <xdr:rowOff>112922</xdr:rowOff>
    </xdr:to>
    <xdr:cxnSp macro="">
      <xdr:nvCxnSpPr>
        <xdr:cNvPr id="187" name="直線コネクタ 186"/>
        <xdr:cNvCxnSpPr/>
      </xdr:nvCxnSpPr>
      <xdr:spPr>
        <a:xfrm flipV="1">
          <a:off x="2019300" y="13454393"/>
          <a:ext cx="889000" cy="3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90680</xdr:rowOff>
    </xdr:from>
    <xdr:to>
      <xdr:col>15</xdr:col>
      <xdr:colOff>101600</xdr:colOff>
      <xdr:row>76</xdr:row>
      <xdr:rowOff>20830</xdr:rowOff>
    </xdr:to>
    <xdr:sp macro="" textlink="">
      <xdr:nvSpPr>
        <xdr:cNvPr id="188" name="フローチャート: 判断 187"/>
        <xdr:cNvSpPr/>
      </xdr:nvSpPr>
      <xdr:spPr>
        <a:xfrm>
          <a:off x="2857500" y="1294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37357</xdr:rowOff>
    </xdr:from>
    <xdr:ext cx="599010" cy="259045"/>
    <xdr:sp macro="" textlink="">
      <xdr:nvSpPr>
        <xdr:cNvPr id="189" name="テキスト ボックス 188"/>
        <xdr:cNvSpPr txBox="1"/>
      </xdr:nvSpPr>
      <xdr:spPr>
        <a:xfrm>
          <a:off x="2608795" y="1272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112922</xdr:rowOff>
    </xdr:from>
    <xdr:to>
      <xdr:col>10</xdr:col>
      <xdr:colOff>114300</xdr:colOff>
      <xdr:row>79</xdr:row>
      <xdr:rowOff>99580</xdr:rowOff>
    </xdr:to>
    <xdr:cxnSp macro="">
      <xdr:nvCxnSpPr>
        <xdr:cNvPr id="190" name="直線コネクタ 189"/>
        <xdr:cNvCxnSpPr/>
      </xdr:nvCxnSpPr>
      <xdr:spPr>
        <a:xfrm flipV="1">
          <a:off x="1130300" y="13486022"/>
          <a:ext cx="889000" cy="15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168486</xdr:rowOff>
    </xdr:from>
    <xdr:to>
      <xdr:col>10</xdr:col>
      <xdr:colOff>165100</xdr:colOff>
      <xdr:row>76</xdr:row>
      <xdr:rowOff>98636</xdr:rowOff>
    </xdr:to>
    <xdr:sp macro="" textlink="">
      <xdr:nvSpPr>
        <xdr:cNvPr id="191" name="フローチャート: 判断 190"/>
        <xdr:cNvSpPr/>
      </xdr:nvSpPr>
      <xdr:spPr>
        <a:xfrm>
          <a:off x="1968500" y="1302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115163</xdr:rowOff>
    </xdr:from>
    <xdr:ext cx="599010" cy="259045"/>
    <xdr:sp macro="" textlink="">
      <xdr:nvSpPr>
        <xdr:cNvPr id="192" name="テキスト ボックス 191"/>
        <xdr:cNvSpPr txBox="1"/>
      </xdr:nvSpPr>
      <xdr:spPr>
        <a:xfrm>
          <a:off x="1719795" y="1280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144058</xdr:rowOff>
    </xdr:from>
    <xdr:to>
      <xdr:col>6</xdr:col>
      <xdr:colOff>38100</xdr:colOff>
      <xdr:row>77</xdr:row>
      <xdr:rowOff>74208</xdr:rowOff>
    </xdr:to>
    <xdr:sp macro="" textlink="">
      <xdr:nvSpPr>
        <xdr:cNvPr id="193" name="フローチャート: 判断 192"/>
        <xdr:cNvSpPr/>
      </xdr:nvSpPr>
      <xdr:spPr>
        <a:xfrm>
          <a:off x="1079500" y="1317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90735</xdr:rowOff>
    </xdr:from>
    <xdr:ext cx="599010" cy="259045"/>
    <xdr:sp macro="" textlink="">
      <xdr:nvSpPr>
        <xdr:cNvPr id="194" name="テキスト ボックス 193"/>
        <xdr:cNvSpPr txBox="1"/>
      </xdr:nvSpPr>
      <xdr:spPr>
        <a:xfrm>
          <a:off x="830795" y="1294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97651</xdr:rowOff>
    </xdr:from>
    <xdr:to>
      <xdr:col>24</xdr:col>
      <xdr:colOff>114300</xdr:colOff>
      <xdr:row>77</xdr:row>
      <xdr:rowOff>27801</xdr:rowOff>
    </xdr:to>
    <xdr:sp macro="" textlink="">
      <xdr:nvSpPr>
        <xdr:cNvPr id="200" name="楕円 199"/>
        <xdr:cNvSpPr/>
      </xdr:nvSpPr>
      <xdr:spPr>
        <a:xfrm>
          <a:off x="4584700" y="1312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76078</xdr:rowOff>
    </xdr:from>
    <xdr:ext cx="599010" cy="259045"/>
    <xdr:sp macro="" textlink="">
      <xdr:nvSpPr>
        <xdr:cNvPr id="201" name="民生費該当値テキスト"/>
        <xdr:cNvSpPr txBox="1"/>
      </xdr:nvSpPr>
      <xdr:spPr>
        <a:xfrm>
          <a:off x="4686300" y="1310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69093</xdr:rowOff>
    </xdr:from>
    <xdr:to>
      <xdr:col>20</xdr:col>
      <xdr:colOff>38100</xdr:colOff>
      <xdr:row>77</xdr:row>
      <xdr:rowOff>170693</xdr:rowOff>
    </xdr:to>
    <xdr:sp macro="" textlink="">
      <xdr:nvSpPr>
        <xdr:cNvPr id="202" name="楕円 201"/>
        <xdr:cNvSpPr/>
      </xdr:nvSpPr>
      <xdr:spPr>
        <a:xfrm>
          <a:off x="3746500" y="132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161820</xdr:rowOff>
    </xdr:from>
    <xdr:ext cx="599010" cy="259045"/>
    <xdr:sp macro="" textlink="">
      <xdr:nvSpPr>
        <xdr:cNvPr id="203" name="テキスト ボックス 202"/>
        <xdr:cNvSpPr txBox="1"/>
      </xdr:nvSpPr>
      <xdr:spPr>
        <a:xfrm>
          <a:off x="3497795" y="1336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30493</xdr:rowOff>
    </xdr:from>
    <xdr:to>
      <xdr:col>15</xdr:col>
      <xdr:colOff>101600</xdr:colOff>
      <xdr:row>78</xdr:row>
      <xdr:rowOff>132093</xdr:rowOff>
    </xdr:to>
    <xdr:sp macro="" textlink="">
      <xdr:nvSpPr>
        <xdr:cNvPr id="204" name="楕円 203"/>
        <xdr:cNvSpPr/>
      </xdr:nvSpPr>
      <xdr:spPr>
        <a:xfrm>
          <a:off x="2857500" y="134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123220</xdr:rowOff>
    </xdr:from>
    <xdr:ext cx="599010" cy="259045"/>
    <xdr:sp macro="" textlink="">
      <xdr:nvSpPr>
        <xdr:cNvPr id="205" name="テキスト ボックス 204"/>
        <xdr:cNvSpPr txBox="1"/>
      </xdr:nvSpPr>
      <xdr:spPr>
        <a:xfrm>
          <a:off x="2608795" y="1349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62122</xdr:rowOff>
    </xdr:from>
    <xdr:to>
      <xdr:col>10</xdr:col>
      <xdr:colOff>165100</xdr:colOff>
      <xdr:row>78</xdr:row>
      <xdr:rowOff>163722</xdr:rowOff>
    </xdr:to>
    <xdr:sp macro="" textlink="">
      <xdr:nvSpPr>
        <xdr:cNvPr id="206" name="楕円 205"/>
        <xdr:cNvSpPr/>
      </xdr:nvSpPr>
      <xdr:spPr>
        <a:xfrm>
          <a:off x="1968500" y="1343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154849</xdr:rowOff>
    </xdr:from>
    <xdr:ext cx="599010" cy="259045"/>
    <xdr:sp macro="" textlink="">
      <xdr:nvSpPr>
        <xdr:cNvPr id="207" name="テキスト ボックス 206"/>
        <xdr:cNvSpPr txBox="1"/>
      </xdr:nvSpPr>
      <xdr:spPr>
        <a:xfrm>
          <a:off x="1719795" y="1352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48780</xdr:rowOff>
    </xdr:from>
    <xdr:to>
      <xdr:col>6</xdr:col>
      <xdr:colOff>38100</xdr:colOff>
      <xdr:row>79</xdr:row>
      <xdr:rowOff>150380</xdr:rowOff>
    </xdr:to>
    <xdr:sp macro="" textlink="">
      <xdr:nvSpPr>
        <xdr:cNvPr id="208" name="楕円 207"/>
        <xdr:cNvSpPr/>
      </xdr:nvSpPr>
      <xdr:spPr>
        <a:xfrm>
          <a:off x="1079500" y="1359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141507</xdr:rowOff>
    </xdr:from>
    <xdr:ext cx="534377" cy="259045"/>
    <xdr:sp macro="" textlink="">
      <xdr:nvSpPr>
        <xdr:cNvPr id="209" name="テキスト ボックス 208"/>
        <xdr:cNvSpPr txBox="1"/>
      </xdr:nvSpPr>
      <xdr:spPr>
        <a:xfrm>
          <a:off x="863111" y="1368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0" name="テキスト ボックス 229"/>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156654</xdr:rowOff>
    </xdr:from>
    <xdr:to>
      <xdr:col>24</xdr:col>
      <xdr:colOff>62865</xdr:colOff>
      <xdr:row>99</xdr:row>
      <xdr:rowOff>53327</xdr:rowOff>
    </xdr:to>
    <xdr:cxnSp macro="">
      <xdr:nvCxnSpPr>
        <xdr:cNvPr id="234" name="直線コネクタ 233"/>
        <xdr:cNvCxnSpPr/>
      </xdr:nvCxnSpPr>
      <xdr:spPr>
        <a:xfrm flipV="1">
          <a:off x="4633595" y="16101504"/>
          <a:ext cx="1270" cy="925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57154</xdr:rowOff>
    </xdr:from>
    <xdr:ext cx="534377" cy="259045"/>
    <xdr:sp macro="" textlink="">
      <xdr:nvSpPr>
        <xdr:cNvPr id="235" name="衛生費最小値テキスト"/>
        <xdr:cNvSpPr txBox="1"/>
      </xdr:nvSpPr>
      <xdr:spPr>
        <a:xfrm>
          <a:off x="4686300" y="170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53327</xdr:rowOff>
    </xdr:from>
    <xdr:to>
      <xdr:col>24</xdr:col>
      <xdr:colOff>152400</xdr:colOff>
      <xdr:row>99</xdr:row>
      <xdr:rowOff>53327</xdr:rowOff>
    </xdr:to>
    <xdr:cxnSp macro="">
      <xdr:nvCxnSpPr>
        <xdr:cNvPr id="236" name="直線コネクタ 235"/>
        <xdr:cNvCxnSpPr/>
      </xdr:nvCxnSpPr>
      <xdr:spPr>
        <a:xfrm>
          <a:off x="4546600" y="1702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103331</xdr:rowOff>
    </xdr:from>
    <xdr:ext cx="534377" cy="259045"/>
    <xdr:sp macro="" textlink="">
      <xdr:nvSpPr>
        <xdr:cNvPr id="237" name="衛生費最大値テキスト"/>
        <xdr:cNvSpPr txBox="1"/>
      </xdr:nvSpPr>
      <xdr:spPr>
        <a:xfrm>
          <a:off x="4686300" y="1587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44,055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93</xdr:row>
      <xdr:rowOff>156654</xdr:rowOff>
    </xdr:from>
    <xdr:to>
      <xdr:col>24</xdr:col>
      <xdr:colOff>152400</xdr:colOff>
      <xdr:row>93</xdr:row>
      <xdr:rowOff>156654</xdr:rowOff>
    </xdr:to>
    <xdr:cxnSp macro="">
      <xdr:nvCxnSpPr>
        <xdr:cNvPr id="238" name="直線コネクタ 237"/>
        <xdr:cNvCxnSpPr/>
      </xdr:nvCxnSpPr>
      <xdr:spPr>
        <a:xfrm>
          <a:off x="4546600" y="16101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150901</xdr:rowOff>
    </xdr:from>
    <xdr:to>
      <xdr:col>24</xdr:col>
      <xdr:colOff>63500</xdr:colOff>
      <xdr:row>96</xdr:row>
      <xdr:rowOff>19304</xdr:rowOff>
    </xdr:to>
    <xdr:cxnSp macro="">
      <xdr:nvCxnSpPr>
        <xdr:cNvPr id="239" name="直線コネクタ 238"/>
        <xdr:cNvCxnSpPr/>
      </xdr:nvCxnSpPr>
      <xdr:spPr>
        <a:xfrm>
          <a:off x="3797300" y="15581401"/>
          <a:ext cx="838200" cy="89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43020</xdr:rowOff>
    </xdr:from>
    <xdr:ext cx="534377" cy="259045"/>
    <xdr:sp macro="" textlink="">
      <xdr:nvSpPr>
        <xdr:cNvPr id="240" name="衛生費平均値テキスト"/>
        <xdr:cNvSpPr txBox="1"/>
      </xdr:nvSpPr>
      <xdr:spPr>
        <a:xfrm>
          <a:off x="4686300" y="16502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64593</xdr:rowOff>
    </xdr:from>
    <xdr:to>
      <xdr:col>24</xdr:col>
      <xdr:colOff>114300</xdr:colOff>
      <xdr:row>96</xdr:row>
      <xdr:rowOff>166193</xdr:rowOff>
    </xdr:to>
    <xdr:sp macro="" textlink="">
      <xdr:nvSpPr>
        <xdr:cNvPr id="241" name="フローチャート: 判断 240"/>
        <xdr:cNvSpPr/>
      </xdr:nvSpPr>
      <xdr:spPr>
        <a:xfrm>
          <a:off x="4584700" y="165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150901</xdr:rowOff>
    </xdr:from>
    <xdr:to>
      <xdr:col>19</xdr:col>
      <xdr:colOff>177800</xdr:colOff>
      <xdr:row>97</xdr:row>
      <xdr:rowOff>94780</xdr:rowOff>
    </xdr:to>
    <xdr:cxnSp macro="">
      <xdr:nvCxnSpPr>
        <xdr:cNvPr id="242" name="直線コネクタ 241"/>
        <xdr:cNvCxnSpPr/>
      </xdr:nvCxnSpPr>
      <xdr:spPr>
        <a:xfrm flipV="1">
          <a:off x="2908300" y="15581401"/>
          <a:ext cx="889000" cy="114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41808</xdr:rowOff>
    </xdr:from>
    <xdr:to>
      <xdr:col>20</xdr:col>
      <xdr:colOff>38100</xdr:colOff>
      <xdr:row>96</xdr:row>
      <xdr:rowOff>143408</xdr:rowOff>
    </xdr:to>
    <xdr:sp macro="" textlink="">
      <xdr:nvSpPr>
        <xdr:cNvPr id="243" name="フローチャート: 判断 242"/>
        <xdr:cNvSpPr/>
      </xdr:nvSpPr>
      <xdr:spPr>
        <a:xfrm>
          <a:off x="37465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134535</xdr:rowOff>
    </xdr:from>
    <xdr:ext cx="534377" cy="259045"/>
    <xdr:sp macro="" textlink="">
      <xdr:nvSpPr>
        <xdr:cNvPr id="244" name="テキスト ボックス 243"/>
        <xdr:cNvSpPr txBox="1"/>
      </xdr:nvSpPr>
      <xdr:spPr>
        <a:xfrm>
          <a:off x="3530111" y="1659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94780</xdr:rowOff>
    </xdr:from>
    <xdr:to>
      <xdr:col>15</xdr:col>
      <xdr:colOff>50800</xdr:colOff>
      <xdr:row>97</xdr:row>
      <xdr:rowOff>108420</xdr:rowOff>
    </xdr:to>
    <xdr:cxnSp macro="">
      <xdr:nvCxnSpPr>
        <xdr:cNvPr id="245" name="直線コネクタ 244"/>
        <xdr:cNvCxnSpPr/>
      </xdr:nvCxnSpPr>
      <xdr:spPr>
        <a:xfrm flipV="1">
          <a:off x="2019300" y="16725430"/>
          <a:ext cx="8890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94386</xdr:rowOff>
    </xdr:from>
    <xdr:to>
      <xdr:col>15</xdr:col>
      <xdr:colOff>101600</xdr:colOff>
      <xdr:row>97</xdr:row>
      <xdr:rowOff>24536</xdr:rowOff>
    </xdr:to>
    <xdr:sp macro="" textlink="">
      <xdr:nvSpPr>
        <xdr:cNvPr id="246" name="フローチャート: 判断 245"/>
        <xdr:cNvSpPr/>
      </xdr:nvSpPr>
      <xdr:spPr>
        <a:xfrm>
          <a:off x="2857500" y="1655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41063</xdr:rowOff>
    </xdr:from>
    <xdr:ext cx="534377" cy="259045"/>
    <xdr:sp macro="" textlink="">
      <xdr:nvSpPr>
        <xdr:cNvPr id="247" name="テキスト ボックス 246"/>
        <xdr:cNvSpPr txBox="1"/>
      </xdr:nvSpPr>
      <xdr:spPr>
        <a:xfrm>
          <a:off x="2641111" y="1632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159055</xdr:rowOff>
    </xdr:from>
    <xdr:to>
      <xdr:col>10</xdr:col>
      <xdr:colOff>114300</xdr:colOff>
      <xdr:row>97</xdr:row>
      <xdr:rowOff>108420</xdr:rowOff>
    </xdr:to>
    <xdr:cxnSp macro="">
      <xdr:nvCxnSpPr>
        <xdr:cNvPr id="248" name="直線コネクタ 247"/>
        <xdr:cNvCxnSpPr/>
      </xdr:nvCxnSpPr>
      <xdr:spPr>
        <a:xfrm>
          <a:off x="1130300" y="16618255"/>
          <a:ext cx="889000" cy="12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150089</xdr:rowOff>
    </xdr:from>
    <xdr:to>
      <xdr:col>10</xdr:col>
      <xdr:colOff>165100</xdr:colOff>
      <xdr:row>97</xdr:row>
      <xdr:rowOff>80239</xdr:rowOff>
    </xdr:to>
    <xdr:sp macro="" textlink="">
      <xdr:nvSpPr>
        <xdr:cNvPr id="249" name="フローチャート: 判断 248"/>
        <xdr:cNvSpPr/>
      </xdr:nvSpPr>
      <xdr:spPr>
        <a:xfrm>
          <a:off x="1968500" y="1660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96766</xdr:rowOff>
    </xdr:from>
    <xdr:ext cx="534377" cy="259045"/>
    <xdr:sp macro="" textlink="">
      <xdr:nvSpPr>
        <xdr:cNvPr id="250" name="テキスト ボックス 249"/>
        <xdr:cNvSpPr txBox="1"/>
      </xdr:nvSpPr>
      <xdr:spPr>
        <a:xfrm>
          <a:off x="1752111" y="1638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16433</xdr:rowOff>
    </xdr:from>
    <xdr:to>
      <xdr:col>6</xdr:col>
      <xdr:colOff>38100</xdr:colOff>
      <xdr:row>97</xdr:row>
      <xdr:rowOff>118033</xdr:rowOff>
    </xdr:to>
    <xdr:sp macro="" textlink="">
      <xdr:nvSpPr>
        <xdr:cNvPr id="251" name="フローチャート: 判断 250"/>
        <xdr:cNvSpPr/>
      </xdr:nvSpPr>
      <xdr:spPr>
        <a:xfrm>
          <a:off x="1079500" y="1664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109160</xdr:rowOff>
    </xdr:from>
    <xdr:ext cx="534377" cy="259045"/>
    <xdr:sp macro="" textlink="">
      <xdr:nvSpPr>
        <xdr:cNvPr id="252" name="テキスト ボックス 251"/>
        <xdr:cNvSpPr txBox="1"/>
      </xdr:nvSpPr>
      <xdr:spPr>
        <a:xfrm>
          <a:off x="863111" y="1673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139954</xdr:rowOff>
    </xdr:from>
    <xdr:to>
      <xdr:col>24</xdr:col>
      <xdr:colOff>114300</xdr:colOff>
      <xdr:row>96</xdr:row>
      <xdr:rowOff>70104</xdr:rowOff>
    </xdr:to>
    <xdr:sp macro="" textlink="">
      <xdr:nvSpPr>
        <xdr:cNvPr id="258" name="楕円 257"/>
        <xdr:cNvSpPr/>
      </xdr:nvSpPr>
      <xdr:spPr>
        <a:xfrm>
          <a:off x="4584700" y="1642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162831</xdr:rowOff>
    </xdr:from>
    <xdr:ext cx="534377" cy="259045"/>
    <xdr:sp macro="" textlink="">
      <xdr:nvSpPr>
        <xdr:cNvPr id="259" name="衛生費該当値テキスト"/>
        <xdr:cNvSpPr txBox="1"/>
      </xdr:nvSpPr>
      <xdr:spPr>
        <a:xfrm>
          <a:off x="4686300" y="1627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100101</xdr:rowOff>
    </xdr:from>
    <xdr:to>
      <xdr:col>20</xdr:col>
      <xdr:colOff>38100</xdr:colOff>
      <xdr:row>91</xdr:row>
      <xdr:rowOff>30251</xdr:rowOff>
    </xdr:to>
    <xdr:sp macro="" textlink="">
      <xdr:nvSpPr>
        <xdr:cNvPr id="260" name="楕円 259"/>
        <xdr:cNvSpPr/>
      </xdr:nvSpPr>
      <xdr:spPr>
        <a:xfrm>
          <a:off x="3746500" y="1553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46778</xdr:rowOff>
    </xdr:from>
    <xdr:ext cx="534377" cy="259045"/>
    <xdr:sp macro="" textlink="">
      <xdr:nvSpPr>
        <xdr:cNvPr id="261" name="テキスト ボックス 260"/>
        <xdr:cNvSpPr txBox="1"/>
      </xdr:nvSpPr>
      <xdr:spPr>
        <a:xfrm>
          <a:off x="3530111" y="1530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43980</xdr:rowOff>
    </xdr:from>
    <xdr:to>
      <xdr:col>15</xdr:col>
      <xdr:colOff>101600</xdr:colOff>
      <xdr:row>97</xdr:row>
      <xdr:rowOff>145580</xdr:rowOff>
    </xdr:to>
    <xdr:sp macro="" textlink="">
      <xdr:nvSpPr>
        <xdr:cNvPr id="262" name="楕円 261"/>
        <xdr:cNvSpPr/>
      </xdr:nvSpPr>
      <xdr:spPr>
        <a:xfrm>
          <a:off x="2857500" y="1667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136707</xdr:rowOff>
    </xdr:from>
    <xdr:ext cx="534377" cy="259045"/>
    <xdr:sp macro="" textlink="">
      <xdr:nvSpPr>
        <xdr:cNvPr id="263" name="テキスト ボックス 262"/>
        <xdr:cNvSpPr txBox="1"/>
      </xdr:nvSpPr>
      <xdr:spPr>
        <a:xfrm>
          <a:off x="2641111" y="1676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57620</xdr:rowOff>
    </xdr:from>
    <xdr:to>
      <xdr:col>10</xdr:col>
      <xdr:colOff>165100</xdr:colOff>
      <xdr:row>97</xdr:row>
      <xdr:rowOff>159220</xdr:rowOff>
    </xdr:to>
    <xdr:sp macro="" textlink="">
      <xdr:nvSpPr>
        <xdr:cNvPr id="264" name="楕円 263"/>
        <xdr:cNvSpPr/>
      </xdr:nvSpPr>
      <xdr:spPr>
        <a:xfrm>
          <a:off x="1968500" y="1668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150347</xdr:rowOff>
    </xdr:from>
    <xdr:ext cx="534377" cy="259045"/>
    <xdr:sp macro="" textlink="">
      <xdr:nvSpPr>
        <xdr:cNvPr id="265" name="テキスト ボックス 264"/>
        <xdr:cNvSpPr txBox="1"/>
      </xdr:nvSpPr>
      <xdr:spPr>
        <a:xfrm>
          <a:off x="1752111" y="1678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108255</xdr:rowOff>
    </xdr:from>
    <xdr:to>
      <xdr:col>6</xdr:col>
      <xdr:colOff>38100</xdr:colOff>
      <xdr:row>97</xdr:row>
      <xdr:rowOff>38405</xdr:rowOff>
    </xdr:to>
    <xdr:sp macro="" textlink="">
      <xdr:nvSpPr>
        <xdr:cNvPr id="266" name="楕円 265"/>
        <xdr:cNvSpPr/>
      </xdr:nvSpPr>
      <xdr:spPr>
        <a:xfrm>
          <a:off x="1079500" y="1656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54932</xdr:rowOff>
    </xdr:from>
    <xdr:ext cx="534377" cy="259045"/>
    <xdr:sp macro="" textlink="">
      <xdr:nvSpPr>
        <xdr:cNvPr id="267" name="テキスト ボックス 266"/>
        <xdr:cNvSpPr txBox="1"/>
      </xdr:nvSpPr>
      <xdr:spPr>
        <a:xfrm>
          <a:off x="863111" y="1634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51918</xdr:rowOff>
    </xdr:from>
    <xdr:to>
      <xdr:col>54</xdr:col>
      <xdr:colOff>189865</xdr:colOff>
      <xdr:row>38</xdr:row>
      <xdr:rowOff>139700</xdr:rowOff>
    </xdr:to>
    <xdr:cxnSp macro="">
      <xdr:nvCxnSpPr>
        <xdr:cNvPr id="289" name="直線コネクタ 288"/>
        <xdr:cNvCxnSpPr/>
      </xdr:nvCxnSpPr>
      <xdr:spPr>
        <a:xfrm flipV="1">
          <a:off x="10475595" y="5195418"/>
          <a:ext cx="1270" cy="1459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170045</xdr:rowOff>
    </xdr:from>
    <xdr:ext cx="469744" cy="259045"/>
    <xdr:sp macro="" textlink="">
      <xdr:nvSpPr>
        <xdr:cNvPr id="292" name="労働費最大値テキスト"/>
        <xdr:cNvSpPr txBox="1"/>
      </xdr:nvSpPr>
      <xdr:spPr>
        <a:xfrm>
          <a:off x="10528300" y="49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51918</xdr:rowOff>
    </xdr:from>
    <xdr:to>
      <xdr:col>55</xdr:col>
      <xdr:colOff>88900</xdr:colOff>
      <xdr:row>30</xdr:row>
      <xdr:rowOff>51918</xdr:rowOff>
    </xdr:to>
    <xdr:cxnSp macro="">
      <xdr:nvCxnSpPr>
        <xdr:cNvPr id="293" name="直線コネクタ 292"/>
        <xdr:cNvCxnSpPr/>
      </xdr:nvCxnSpPr>
      <xdr:spPr>
        <a:xfrm>
          <a:off x="10388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51689</xdr:rowOff>
    </xdr:from>
    <xdr:to>
      <xdr:col>55</xdr:col>
      <xdr:colOff>0</xdr:colOff>
      <xdr:row>36</xdr:row>
      <xdr:rowOff>120955</xdr:rowOff>
    </xdr:to>
    <xdr:cxnSp macro="">
      <xdr:nvCxnSpPr>
        <xdr:cNvPr id="294" name="直線コネクタ 293"/>
        <xdr:cNvCxnSpPr/>
      </xdr:nvCxnSpPr>
      <xdr:spPr>
        <a:xfrm>
          <a:off x="9639300" y="6223889"/>
          <a:ext cx="838200" cy="6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15892</xdr:rowOff>
    </xdr:from>
    <xdr:ext cx="378565" cy="259045"/>
    <xdr:sp macro="" textlink="">
      <xdr:nvSpPr>
        <xdr:cNvPr id="295" name="労働費平均値テキスト"/>
        <xdr:cNvSpPr txBox="1"/>
      </xdr:nvSpPr>
      <xdr:spPr>
        <a:xfrm>
          <a:off x="10528300" y="63595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37465</xdr:rowOff>
    </xdr:from>
    <xdr:to>
      <xdr:col>55</xdr:col>
      <xdr:colOff>50800</xdr:colOff>
      <xdr:row>37</xdr:row>
      <xdr:rowOff>139065</xdr:rowOff>
    </xdr:to>
    <xdr:sp macro="" textlink="">
      <xdr:nvSpPr>
        <xdr:cNvPr id="296" name="フローチャート: 判断 295"/>
        <xdr:cNvSpPr/>
      </xdr:nvSpPr>
      <xdr:spPr>
        <a:xfrm>
          <a:off x="104267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70891</xdr:rowOff>
    </xdr:from>
    <xdr:to>
      <xdr:col>50</xdr:col>
      <xdr:colOff>114300</xdr:colOff>
      <xdr:row>36</xdr:row>
      <xdr:rowOff>51689</xdr:rowOff>
    </xdr:to>
    <xdr:cxnSp macro="">
      <xdr:nvCxnSpPr>
        <xdr:cNvPr id="297" name="直線コネクタ 296"/>
        <xdr:cNvCxnSpPr/>
      </xdr:nvCxnSpPr>
      <xdr:spPr>
        <a:xfrm>
          <a:off x="8750300" y="5728741"/>
          <a:ext cx="889000" cy="49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10033</xdr:rowOff>
    </xdr:from>
    <xdr:to>
      <xdr:col>50</xdr:col>
      <xdr:colOff>165100</xdr:colOff>
      <xdr:row>37</xdr:row>
      <xdr:rowOff>111633</xdr:rowOff>
    </xdr:to>
    <xdr:sp macro="" textlink="">
      <xdr:nvSpPr>
        <xdr:cNvPr id="298" name="フローチャート: 判断 297"/>
        <xdr:cNvSpPr/>
      </xdr:nvSpPr>
      <xdr:spPr>
        <a:xfrm>
          <a:off x="9588500" y="635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102760</xdr:rowOff>
    </xdr:from>
    <xdr:ext cx="469744" cy="259045"/>
    <xdr:sp macro="" textlink="">
      <xdr:nvSpPr>
        <xdr:cNvPr id="299" name="テキスト ボックス 298"/>
        <xdr:cNvSpPr txBox="1"/>
      </xdr:nvSpPr>
      <xdr:spPr>
        <a:xfrm>
          <a:off x="9404428" y="644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49860</xdr:rowOff>
    </xdr:from>
    <xdr:to>
      <xdr:col>45</xdr:col>
      <xdr:colOff>177800</xdr:colOff>
      <xdr:row>33</xdr:row>
      <xdr:rowOff>70891</xdr:rowOff>
    </xdr:to>
    <xdr:cxnSp macro="">
      <xdr:nvCxnSpPr>
        <xdr:cNvPr id="300" name="直線コネクタ 299"/>
        <xdr:cNvCxnSpPr/>
      </xdr:nvCxnSpPr>
      <xdr:spPr>
        <a:xfrm>
          <a:off x="7861300" y="5707710"/>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119075</xdr:rowOff>
    </xdr:from>
    <xdr:to>
      <xdr:col>46</xdr:col>
      <xdr:colOff>38100</xdr:colOff>
      <xdr:row>37</xdr:row>
      <xdr:rowOff>49225</xdr:rowOff>
    </xdr:to>
    <xdr:sp macro="" textlink="">
      <xdr:nvSpPr>
        <xdr:cNvPr id="301" name="フローチャート: 判断 300"/>
        <xdr:cNvSpPr/>
      </xdr:nvSpPr>
      <xdr:spPr>
        <a:xfrm>
          <a:off x="8699500" y="62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40352</xdr:rowOff>
    </xdr:from>
    <xdr:ext cx="469744" cy="259045"/>
    <xdr:sp macro="" textlink="">
      <xdr:nvSpPr>
        <xdr:cNvPr id="302" name="テキスト ボックス 301"/>
        <xdr:cNvSpPr txBox="1"/>
      </xdr:nvSpPr>
      <xdr:spPr>
        <a:xfrm>
          <a:off x="8515428" y="638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49860</xdr:rowOff>
    </xdr:from>
    <xdr:to>
      <xdr:col>41</xdr:col>
      <xdr:colOff>50800</xdr:colOff>
      <xdr:row>34</xdr:row>
      <xdr:rowOff>10769</xdr:rowOff>
    </xdr:to>
    <xdr:cxnSp macro="">
      <xdr:nvCxnSpPr>
        <xdr:cNvPr id="303" name="直線コネクタ 302"/>
        <xdr:cNvCxnSpPr/>
      </xdr:nvCxnSpPr>
      <xdr:spPr>
        <a:xfrm flipV="1">
          <a:off x="6972300" y="5707710"/>
          <a:ext cx="889000" cy="13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89586</xdr:rowOff>
    </xdr:from>
    <xdr:to>
      <xdr:col>41</xdr:col>
      <xdr:colOff>101600</xdr:colOff>
      <xdr:row>37</xdr:row>
      <xdr:rowOff>19736</xdr:rowOff>
    </xdr:to>
    <xdr:sp macro="" textlink="">
      <xdr:nvSpPr>
        <xdr:cNvPr id="304" name="フローチャート: 判断 303"/>
        <xdr:cNvSpPr/>
      </xdr:nvSpPr>
      <xdr:spPr>
        <a:xfrm>
          <a:off x="7810500" y="626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10863</xdr:rowOff>
    </xdr:from>
    <xdr:ext cx="469744" cy="259045"/>
    <xdr:sp macro="" textlink="">
      <xdr:nvSpPr>
        <xdr:cNvPr id="305" name="テキスト ボックス 304"/>
        <xdr:cNvSpPr txBox="1"/>
      </xdr:nvSpPr>
      <xdr:spPr>
        <a:xfrm>
          <a:off x="7626428" y="635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47523</xdr:rowOff>
    </xdr:from>
    <xdr:to>
      <xdr:col>36</xdr:col>
      <xdr:colOff>165100</xdr:colOff>
      <xdr:row>36</xdr:row>
      <xdr:rowOff>149123</xdr:rowOff>
    </xdr:to>
    <xdr:sp macro="" textlink="">
      <xdr:nvSpPr>
        <xdr:cNvPr id="306" name="フローチャート: 判断 305"/>
        <xdr:cNvSpPr/>
      </xdr:nvSpPr>
      <xdr:spPr>
        <a:xfrm>
          <a:off x="6921500" y="62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140250</xdr:rowOff>
    </xdr:from>
    <xdr:ext cx="469744" cy="259045"/>
    <xdr:sp macro="" textlink="">
      <xdr:nvSpPr>
        <xdr:cNvPr id="307" name="テキスト ボックス 306"/>
        <xdr:cNvSpPr txBox="1"/>
      </xdr:nvSpPr>
      <xdr:spPr>
        <a:xfrm>
          <a:off x="6737428" y="6312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70155</xdr:rowOff>
    </xdr:from>
    <xdr:to>
      <xdr:col>55</xdr:col>
      <xdr:colOff>50800</xdr:colOff>
      <xdr:row>37</xdr:row>
      <xdr:rowOff>305</xdr:rowOff>
    </xdr:to>
    <xdr:sp macro="" textlink="">
      <xdr:nvSpPr>
        <xdr:cNvPr id="313" name="楕円 312"/>
        <xdr:cNvSpPr/>
      </xdr:nvSpPr>
      <xdr:spPr>
        <a:xfrm>
          <a:off x="10426700" y="62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93032</xdr:rowOff>
    </xdr:from>
    <xdr:ext cx="469744" cy="259045"/>
    <xdr:sp macro="" textlink="">
      <xdr:nvSpPr>
        <xdr:cNvPr id="314" name="労働費該当値テキスト"/>
        <xdr:cNvSpPr txBox="1"/>
      </xdr:nvSpPr>
      <xdr:spPr>
        <a:xfrm>
          <a:off x="10528300" y="609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889</xdr:rowOff>
    </xdr:from>
    <xdr:to>
      <xdr:col>50</xdr:col>
      <xdr:colOff>165100</xdr:colOff>
      <xdr:row>36</xdr:row>
      <xdr:rowOff>102489</xdr:rowOff>
    </xdr:to>
    <xdr:sp macro="" textlink="">
      <xdr:nvSpPr>
        <xdr:cNvPr id="315" name="楕円 314"/>
        <xdr:cNvSpPr/>
      </xdr:nvSpPr>
      <xdr:spPr>
        <a:xfrm>
          <a:off x="9588500" y="617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119016</xdr:rowOff>
    </xdr:from>
    <xdr:ext cx="469744" cy="259045"/>
    <xdr:sp macro="" textlink="">
      <xdr:nvSpPr>
        <xdr:cNvPr id="316" name="テキスト ボックス 315"/>
        <xdr:cNvSpPr txBox="1"/>
      </xdr:nvSpPr>
      <xdr:spPr>
        <a:xfrm>
          <a:off x="9404428" y="594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20091</xdr:rowOff>
    </xdr:from>
    <xdr:to>
      <xdr:col>46</xdr:col>
      <xdr:colOff>38100</xdr:colOff>
      <xdr:row>33</xdr:row>
      <xdr:rowOff>121691</xdr:rowOff>
    </xdr:to>
    <xdr:sp macro="" textlink="">
      <xdr:nvSpPr>
        <xdr:cNvPr id="317" name="楕円 316"/>
        <xdr:cNvSpPr/>
      </xdr:nvSpPr>
      <xdr:spPr>
        <a:xfrm>
          <a:off x="8699500" y="567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138218</xdr:rowOff>
    </xdr:from>
    <xdr:ext cx="469744" cy="259045"/>
    <xdr:sp macro="" textlink="">
      <xdr:nvSpPr>
        <xdr:cNvPr id="318" name="テキスト ボックス 317"/>
        <xdr:cNvSpPr txBox="1"/>
      </xdr:nvSpPr>
      <xdr:spPr>
        <a:xfrm>
          <a:off x="8515428" y="545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170510</xdr:rowOff>
    </xdr:from>
    <xdr:to>
      <xdr:col>41</xdr:col>
      <xdr:colOff>101600</xdr:colOff>
      <xdr:row>33</xdr:row>
      <xdr:rowOff>100660</xdr:rowOff>
    </xdr:to>
    <xdr:sp macro="" textlink="">
      <xdr:nvSpPr>
        <xdr:cNvPr id="319" name="楕円 318"/>
        <xdr:cNvSpPr/>
      </xdr:nvSpPr>
      <xdr:spPr>
        <a:xfrm>
          <a:off x="7810500" y="565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117187</xdr:rowOff>
    </xdr:from>
    <xdr:ext cx="469744" cy="259045"/>
    <xdr:sp macro="" textlink="">
      <xdr:nvSpPr>
        <xdr:cNvPr id="320" name="テキスト ボックス 319"/>
        <xdr:cNvSpPr txBox="1"/>
      </xdr:nvSpPr>
      <xdr:spPr>
        <a:xfrm>
          <a:off x="7626428" y="543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131419</xdr:rowOff>
    </xdr:from>
    <xdr:to>
      <xdr:col>36</xdr:col>
      <xdr:colOff>165100</xdr:colOff>
      <xdr:row>34</xdr:row>
      <xdr:rowOff>61569</xdr:rowOff>
    </xdr:to>
    <xdr:sp macro="" textlink="">
      <xdr:nvSpPr>
        <xdr:cNvPr id="321" name="楕円 320"/>
        <xdr:cNvSpPr/>
      </xdr:nvSpPr>
      <xdr:spPr>
        <a:xfrm>
          <a:off x="6921500" y="578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78096</xdr:rowOff>
    </xdr:from>
    <xdr:ext cx="469744" cy="259045"/>
    <xdr:sp macro="" textlink="">
      <xdr:nvSpPr>
        <xdr:cNvPr id="322" name="テキスト ボックス 321"/>
        <xdr:cNvSpPr txBox="1"/>
      </xdr:nvSpPr>
      <xdr:spPr>
        <a:xfrm>
          <a:off x="6737428" y="556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136637</xdr:rowOff>
    </xdr:from>
    <xdr:to>
      <xdr:col>54</xdr:col>
      <xdr:colOff>189865</xdr:colOff>
      <xdr:row>58</xdr:row>
      <xdr:rowOff>131790</xdr:rowOff>
    </xdr:to>
    <xdr:cxnSp macro="">
      <xdr:nvCxnSpPr>
        <xdr:cNvPr id="344" name="直線コネクタ 343"/>
        <xdr:cNvCxnSpPr/>
      </xdr:nvCxnSpPr>
      <xdr:spPr>
        <a:xfrm flipV="1">
          <a:off x="10475595" y="8880587"/>
          <a:ext cx="1270" cy="119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135617</xdr:rowOff>
    </xdr:from>
    <xdr:ext cx="378565" cy="259045"/>
    <xdr:sp macro="" textlink="">
      <xdr:nvSpPr>
        <xdr:cNvPr id="345" name="農林水産業費最小値テキスト"/>
        <xdr:cNvSpPr txBox="1"/>
      </xdr:nvSpPr>
      <xdr:spPr>
        <a:xfrm>
          <a:off x="10528300" y="10079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131790</xdr:rowOff>
    </xdr:from>
    <xdr:to>
      <xdr:col>55</xdr:col>
      <xdr:colOff>88900</xdr:colOff>
      <xdr:row>58</xdr:row>
      <xdr:rowOff>131790</xdr:rowOff>
    </xdr:to>
    <xdr:cxnSp macro="">
      <xdr:nvCxnSpPr>
        <xdr:cNvPr id="346" name="直線コネクタ 345"/>
        <xdr:cNvCxnSpPr/>
      </xdr:nvCxnSpPr>
      <xdr:spPr>
        <a:xfrm>
          <a:off x="10388600" y="1007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83314</xdr:rowOff>
    </xdr:from>
    <xdr:ext cx="534377" cy="259045"/>
    <xdr:sp macro="" textlink="">
      <xdr:nvSpPr>
        <xdr:cNvPr id="347" name="農林水産業費最大値テキスト"/>
        <xdr:cNvSpPr txBox="1"/>
      </xdr:nvSpPr>
      <xdr:spPr>
        <a:xfrm>
          <a:off x="10528300" y="865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136637</xdr:rowOff>
    </xdr:from>
    <xdr:to>
      <xdr:col>55</xdr:col>
      <xdr:colOff>88900</xdr:colOff>
      <xdr:row>51</xdr:row>
      <xdr:rowOff>136637</xdr:rowOff>
    </xdr:to>
    <xdr:cxnSp macro="">
      <xdr:nvCxnSpPr>
        <xdr:cNvPr id="348" name="直線コネクタ 347"/>
        <xdr:cNvCxnSpPr/>
      </xdr:nvCxnSpPr>
      <xdr:spPr>
        <a:xfrm>
          <a:off x="10388600" y="888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12050</xdr:rowOff>
    </xdr:from>
    <xdr:to>
      <xdr:col>55</xdr:col>
      <xdr:colOff>0</xdr:colOff>
      <xdr:row>58</xdr:row>
      <xdr:rowOff>12370</xdr:rowOff>
    </xdr:to>
    <xdr:cxnSp macro="">
      <xdr:nvCxnSpPr>
        <xdr:cNvPr id="349" name="直線コネクタ 348"/>
        <xdr:cNvCxnSpPr/>
      </xdr:nvCxnSpPr>
      <xdr:spPr>
        <a:xfrm flipV="1">
          <a:off x="9639300" y="9956150"/>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53712</xdr:rowOff>
    </xdr:from>
    <xdr:ext cx="469744" cy="259045"/>
    <xdr:sp macro="" textlink="">
      <xdr:nvSpPr>
        <xdr:cNvPr id="350" name="農林水産業費平均値テキスト"/>
        <xdr:cNvSpPr txBox="1"/>
      </xdr:nvSpPr>
      <xdr:spPr>
        <a:xfrm>
          <a:off x="10528300" y="9654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30835</xdr:rowOff>
    </xdr:from>
    <xdr:to>
      <xdr:col>55</xdr:col>
      <xdr:colOff>50800</xdr:colOff>
      <xdr:row>57</xdr:row>
      <xdr:rowOff>132435</xdr:rowOff>
    </xdr:to>
    <xdr:sp macro="" textlink="">
      <xdr:nvSpPr>
        <xdr:cNvPr id="351" name="フローチャート: 判断 350"/>
        <xdr:cNvSpPr/>
      </xdr:nvSpPr>
      <xdr:spPr>
        <a:xfrm>
          <a:off x="104267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26</xdr:rowOff>
    </xdr:from>
    <xdr:to>
      <xdr:col>50</xdr:col>
      <xdr:colOff>114300</xdr:colOff>
      <xdr:row>58</xdr:row>
      <xdr:rowOff>12370</xdr:rowOff>
    </xdr:to>
    <xdr:cxnSp macro="">
      <xdr:nvCxnSpPr>
        <xdr:cNvPr id="352" name="直線コネクタ 351"/>
        <xdr:cNvCxnSpPr/>
      </xdr:nvCxnSpPr>
      <xdr:spPr>
        <a:xfrm>
          <a:off x="8750300" y="9944126"/>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18948</xdr:rowOff>
    </xdr:from>
    <xdr:to>
      <xdr:col>50</xdr:col>
      <xdr:colOff>165100</xdr:colOff>
      <xdr:row>57</xdr:row>
      <xdr:rowOff>120548</xdr:rowOff>
    </xdr:to>
    <xdr:sp macro="" textlink="">
      <xdr:nvSpPr>
        <xdr:cNvPr id="353" name="フローチャート: 判断 352"/>
        <xdr:cNvSpPr/>
      </xdr:nvSpPr>
      <xdr:spPr>
        <a:xfrm>
          <a:off x="9588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137075</xdr:rowOff>
    </xdr:from>
    <xdr:ext cx="469744" cy="259045"/>
    <xdr:sp macro="" textlink="">
      <xdr:nvSpPr>
        <xdr:cNvPr id="354" name="テキスト ボックス 353"/>
        <xdr:cNvSpPr txBox="1"/>
      </xdr:nvSpPr>
      <xdr:spPr>
        <a:xfrm>
          <a:off x="9404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162194</xdr:rowOff>
    </xdr:from>
    <xdr:to>
      <xdr:col>45</xdr:col>
      <xdr:colOff>177800</xdr:colOff>
      <xdr:row>58</xdr:row>
      <xdr:rowOff>26</xdr:rowOff>
    </xdr:to>
    <xdr:cxnSp macro="">
      <xdr:nvCxnSpPr>
        <xdr:cNvPr id="355" name="直線コネクタ 354"/>
        <xdr:cNvCxnSpPr/>
      </xdr:nvCxnSpPr>
      <xdr:spPr>
        <a:xfrm>
          <a:off x="7861300" y="9934844"/>
          <a:ext cx="889000" cy="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159812</xdr:rowOff>
    </xdr:from>
    <xdr:to>
      <xdr:col>46</xdr:col>
      <xdr:colOff>38100</xdr:colOff>
      <xdr:row>57</xdr:row>
      <xdr:rowOff>89962</xdr:rowOff>
    </xdr:to>
    <xdr:sp macro="" textlink="">
      <xdr:nvSpPr>
        <xdr:cNvPr id="356" name="フローチャート: 判断 355"/>
        <xdr:cNvSpPr/>
      </xdr:nvSpPr>
      <xdr:spPr>
        <a:xfrm>
          <a:off x="8699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106489</xdr:rowOff>
    </xdr:from>
    <xdr:ext cx="469744" cy="259045"/>
    <xdr:sp macro="" textlink="">
      <xdr:nvSpPr>
        <xdr:cNvPr id="357" name="テキスト ボックス 356"/>
        <xdr:cNvSpPr txBox="1"/>
      </xdr:nvSpPr>
      <xdr:spPr>
        <a:xfrm>
          <a:off x="8515428"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162194</xdr:rowOff>
    </xdr:from>
    <xdr:to>
      <xdr:col>41</xdr:col>
      <xdr:colOff>50800</xdr:colOff>
      <xdr:row>58</xdr:row>
      <xdr:rowOff>10175</xdr:rowOff>
    </xdr:to>
    <xdr:cxnSp macro="">
      <xdr:nvCxnSpPr>
        <xdr:cNvPr id="358" name="直線コネクタ 357"/>
        <xdr:cNvCxnSpPr/>
      </xdr:nvCxnSpPr>
      <xdr:spPr>
        <a:xfrm flipV="1">
          <a:off x="6972300" y="9934844"/>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21143</xdr:rowOff>
    </xdr:from>
    <xdr:to>
      <xdr:col>41</xdr:col>
      <xdr:colOff>101600</xdr:colOff>
      <xdr:row>57</xdr:row>
      <xdr:rowOff>122743</xdr:rowOff>
    </xdr:to>
    <xdr:sp macro="" textlink="">
      <xdr:nvSpPr>
        <xdr:cNvPr id="359" name="フローチャート: 判断 358"/>
        <xdr:cNvSpPr/>
      </xdr:nvSpPr>
      <xdr:spPr>
        <a:xfrm>
          <a:off x="7810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139270</xdr:rowOff>
    </xdr:from>
    <xdr:ext cx="469744" cy="259045"/>
    <xdr:sp macro="" textlink="">
      <xdr:nvSpPr>
        <xdr:cNvPr id="360" name="テキスト ボックス 359"/>
        <xdr:cNvSpPr txBox="1"/>
      </xdr:nvSpPr>
      <xdr:spPr>
        <a:xfrm>
          <a:off x="7626428"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41397</xdr:rowOff>
    </xdr:from>
    <xdr:to>
      <xdr:col>36</xdr:col>
      <xdr:colOff>165100</xdr:colOff>
      <xdr:row>57</xdr:row>
      <xdr:rowOff>142997</xdr:rowOff>
    </xdr:to>
    <xdr:sp macro="" textlink="">
      <xdr:nvSpPr>
        <xdr:cNvPr id="361" name="フローチャート: 判断 360"/>
        <xdr:cNvSpPr/>
      </xdr:nvSpPr>
      <xdr:spPr>
        <a:xfrm>
          <a:off x="6921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159524</xdr:rowOff>
    </xdr:from>
    <xdr:ext cx="469744" cy="259045"/>
    <xdr:sp macro="" textlink="">
      <xdr:nvSpPr>
        <xdr:cNvPr id="362" name="テキスト ボックス 361"/>
        <xdr:cNvSpPr txBox="1"/>
      </xdr:nvSpPr>
      <xdr:spPr>
        <a:xfrm>
          <a:off x="6737428" y="95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132700</xdr:rowOff>
    </xdr:from>
    <xdr:to>
      <xdr:col>55</xdr:col>
      <xdr:colOff>50800</xdr:colOff>
      <xdr:row>58</xdr:row>
      <xdr:rowOff>62850</xdr:rowOff>
    </xdr:to>
    <xdr:sp macro="" textlink="">
      <xdr:nvSpPr>
        <xdr:cNvPr id="368" name="楕円 367"/>
        <xdr:cNvSpPr/>
      </xdr:nvSpPr>
      <xdr:spPr>
        <a:xfrm>
          <a:off x="10426700" y="990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47627</xdr:rowOff>
    </xdr:from>
    <xdr:ext cx="469744" cy="259045"/>
    <xdr:sp macro="" textlink="">
      <xdr:nvSpPr>
        <xdr:cNvPr id="369" name="農林水産業費該当値テキスト"/>
        <xdr:cNvSpPr txBox="1"/>
      </xdr:nvSpPr>
      <xdr:spPr>
        <a:xfrm>
          <a:off x="10528300" y="982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133020</xdr:rowOff>
    </xdr:from>
    <xdr:to>
      <xdr:col>50</xdr:col>
      <xdr:colOff>165100</xdr:colOff>
      <xdr:row>58</xdr:row>
      <xdr:rowOff>63170</xdr:rowOff>
    </xdr:to>
    <xdr:sp macro="" textlink="">
      <xdr:nvSpPr>
        <xdr:cNvPr id="370" name="楕円 369"/>
        <xdr:cNvSpPr/>
      </xdr:nvSpPr>
      <xdr:spPr>
        <a:xfrm>
          <a:off x="9588500" y="99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54297</xdr:rowOff>
    </xdr:from>
    <xdr:ext cx="469744" cy="259045"/>
    <xdr:sp macro="" textlink="">
      <xdr:nvSpPr>
        <xdr:cNvPr id="371" name="テキスト ボックス 370"/>
        <xdr:cNvSpPr txBox="1"/>
      </xdr:nvSpPr>
      <xdr:spPr>
        <a:xfrm>
          <a:off x="9404428" y="999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120676</xdr:rowOff>
    </xdr:from>
    <xdr:to>
      <xdr:col>46</xdr:col>
      <xdr:colOff>38100</xdr:colOff>
      <xdr:row>58</xdr:row>
      <xdr:rowOff>50826</xdr:rowOff>
    </xdr:to>
    <xdr:sp macro="" textlink="">
      <xdr:nvSpPr>
        <xdr:cNvPr id="372" name="楕円 371"/>
        <xdr:cNvSpPr/>
      </xdr:nvSpPr>
      <xdr:spPr>
        <a:xfrm>
          <a:off x="8699500" y="989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41953</xdr:rowOff>
    </xdr:from>
    <xdr:ext cx="469744" cy="259045"/>
    <xdr:sp macro="" textlink="">
      <xdr:nvSpPr>
        <xdr:cNvPr id="373" name="テキスト ボックス 372"/>
        <xdr:cNvSpPr txBox="1"/>
      </xdr:nvSpPr>
      <xdr:spPr>
        <a:xfrm>
          <a:off x="8515428" y="998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111394</xdr:rowOff>
    </xdr:from>
    <xdr:to>
      <xdr:col>41</xdr:col>
      <xdr:colOff>101600</xdr:colOff>
      <xdr:row>58</xdr:row>
      <xdr:rowOff>41544</xdr:rowOff>
    </xdr:to>
    <xdr:sp macro="" textlink="">
      <xdr:nvSpPr>
        <xdr:cNvPr id="374" name="楕円 373"/>
        <xdr:cNvSpPr/>
      </xdr:nvSpPr>
      <xdr:spPr>
        <a:xfrm>
          <a:off x="7810500" y="988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32671</xdr:rowOff>
    </xdr:from>
    <xdr:ext cx="469744" cy="259045"/>
    <xdr:sp macro="" textlink="">
      <xdr:nvSpPr>
        <xdr:cNvPr id="375" name="テキスト ボックス 374"/>
        <xdr:cNvSpPr txBox="1"/>
      </xdr:nvSpPr>
      <xdr:spPr>
        <a:xfrm>
          <a:off x="7626428" y="997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130825</xdr:rowOff>
    </xdr:from>
    <xdr:to>
      <xdr:col>36</xdr:col>
      <xdr:colOff>165100</xdr:colOff>
      <xdr:row>58</xdr:row>
      <xdr:rowOff>60975</xdr:rowOff>
    </xdr:to>
    <xdr:sp macro="" textlink="">
      <xdr:nvSpPr>
        <xdr:cNvPr id="376" name="楕円 375"/>
        <xdr:cNvSpPr/>
      </xdr:nvSpPr>
      <xdr:spPr>
        <a:xfrm>
          <a:off x="6921500" y="990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52102</xdr:rowOff>
    </xdr:from>
    <xdr:ext cx="469744" cy="259045"/>
    <xdr:sp macro="" textlink="">
      <xdr:nvSpPr>
        <xdr:cNvPr id="377" name="テキスト ボックス 376"/>
        <xdr:cNvSpPr txBox="1"/>
      </xdr:nvSpPr>
      <xdr:spPr>
        <a:xfrm>
          <a:off x="6737428" y="999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28696</xdr:rowOff>
    </xdr:from>
    <xdr:to>
      <xdr:col>54</xdr:col>
      <xdr:colOff>189865</xdr:colOff>
      <xdr:row>79</xdr:row>
      <xdr:rowOff>29763</xdr:rowOff>
    </xdr:to>
    <xdr:cxnSp macro="">
      <xdr:nvCxnSpPr>
        <xdr:cNvPr id="401" name="直線コネクタ 400"/>
        <xdr:cNvCxnSpPr/>
      </xdr:nvCxnSpPr>
      <xdr:spPr>
        <a:xfrm flipV="1">
          <a:off x="10475595" y="12201646"/>
          <a:ext cx="1270" cy="1372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33590</xdr:rowOff>
    </xdr:from>
    <xdr:ext cx="378565" cy="259045"/>
    <xdr:sp macro="" textlink="">
      <xdr:nvSpPr>
        <xdr:cNvPr id="402" name="商工費最小値テキスト"/>
        <xdr:cNvSpPr txBox="1"/>
      </xdr:nvSpPr>
      <xdr:spPr>
        <a:xfrm>
          <a:off x="10528300" y="1357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29763</xdr:rowOff>
    </xdr:from>
    <xdr:to>
      <xdr:col>55</xdr:col>
      <xdr:colOff>88900</xdr:colOff>
      <xdr:row>79</xdr:row>
      <xdr:rowOff>29763</xdr:rowOff>
    </xdr:to>
    <xdr:cxnSp macro="">
      <xdr:nvCxnSpPr>
        <xdr:cNvPr id="403" name="直線コネクタ 402"/>
        <xdr:cNvCxnSpPr/>
      </xdr:nvCxnSpPr>
      <xdr:spPr>
        <a:xfrm>
          <a:off x="10388600" y="1357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146823</xdr:rowOff>
    </xdr:from>
    <xdr:ext cx="534377" cy="259045"/>
    <xdr:sp macro="" textlink="">
      <xdr:nvSpPr>
        <xdr:cNvPr id="404" name="商工費最大値テキスト"/>
        <xdr:cNvSpPr txBox="1"/>
      </xdr:nvSpPr>
      <xdr:spPr>
        <a:xfrm>
          <a:off x="10528300" y="1197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28696</xdr:rowOff>
    </xdr:from>
    <xdr:to>
      <xdr:col>55</xdr:col>
      <xdr:colOff>88900</xdr:colOff>
      <xdr:row>71</xdr:row>
      <xdr:rowOff>28696</xdr:rowOff>
    </xdr:to>
    <xdr:cxnSp macro="">
      <xdr:nvCxnSpPr>
        <xdr:cNvPr id="405" name="直線コネクタ 404"/>
        <xdr:cNvCxnSpPr/>
      </xdr:nvCxnSpPr>
      <xdr:spPr>
        <a:xfrm>
          <a:off x="10388600" y="1220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162940</xdr:rowOff>
    </xdr:from>
    <xdr:to>
      <xdr:col>55</xdr:col>
      <xdr:colOff>0</xdr:colOff>
      <xdr:row>78</xdr:row>
      <xdr:rowOff>166446</xdr:rowOff>
    </xdr:to>
    <xdr:cxnSp macro="">
      <xdr:nvCxnSpPr>
        <xdr:cNvPr id="406" name="直線コネクタ 405"/>
        <xdr:cNvCxnSpPr/>
      </xdr:nvCxnSpPr>
      <xdr:spPr>
        <a:xfrm flipV="1">
          <a:off x="9639300" y="13536040"/>
          <a:ext cx="83820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29100</xdr:rowOff>
    </xdr:from>
    <xdr:ext cx="469744" cy="259045"/>
    <xdr:sp macro="" textlink="">
      <xdr:nvSpPr>
        <xdr:cNvPr id="407" name="商工費平均値テキスト"/>
        <xdr:cNvSpPr txBox="1"/>
      </xdr:nvSpPr>
      <xdr:spPr>
        <a:xfrm>
          <a:off x="10528300" y="1323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6223</xdr:rowOff>
    </xdr:from>
    <xdr:to>
      <xdr:col>55</xdr:col>
      <xdr:colOff>50800</xdr:colOff>
      <xdr:row>78</xdr:row>
      <xdr:rowOff>107823</xdr:rowOff>
    </xdr:to>
    <xdr:sp macro="" textlink="">
      <xdr:nvSpPr>
        <xdr:cNvPr id="408" name="フローチャート: 判断 407"/>
        <xdr:cNvSpPr/>
      </xdr:nvSpPr>
      <xdr:spPr>
        <a:xfrm>
          <a:off x="10426700" y="133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105315</xdr:rowOff>
    </xdr:from>
    <xdr:to>
      <xdr:col>50</xdr:col>
      <xdr:colOff>114300</xdr:colOff>
      <xdr:row>78</xdr:row>
      <xdr:rowOff>166446</xdr:rowOff>
    </xdr:to>
    <xdr:cxnSp macro="">
      <xdr:nvCxnSpPr>
        <xdr:cNvPr id="409" name="直線コネクタ 408"/>
        <xdr:cNvCxnSpPr/>
      </xdr:nvCxnSpPr>
      <xdr:spPr>
        <a:xfrm>
          <a:off x="8750300" y="13478415"/>
          <a:ext cx="889000" cy="6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162280</xdr:rowOff>
    </xdr:from>
    <xdr:to>
      <xdr:col>50</xdr:col>
      <xdr:colOff>165100</xdr:colOff>
      <xdr:row>78</xdr:row>
      <xdr:rowOff>92430</xdr:rowOff>
    </xdr:to>
    <xdr:sp macro="" textlink="">
      <xdr:nvSpPr>
        <xdr:cNvPr id="410" name="フローチャート: 判断 409"/>
        <xdr:cNvSpPr/>
      </xdr:nvSpPr>
      <xdr:spPr>
        <a:xfrm>
          <a:off x="9588500" y="133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108957</xdr:rowOff>
    </xdr:from>
    <xdr:ext cx="469744" cy="259045"/>
    <xdr:sp macro="" textlink="">
      <xdr:nvSpPr>
        <xdr:cNvPr id="411" name="テキスト ボックス 410"/>
        <xdr:cNvSpPr txBox="1"/>
      </xdr:nvSpPr>
      <xdr:spPr>
        <a:xfrm>
          <a:off x="9404428" y="1313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105315</xdr:rowOff>
    </xdr:from>
    <xdr:to>
      <xdr:col>45</xdr:col>
      <xdr:colOff>177800</xdr:colOff>
      <xdr:row>78</xdr:row>
      <xdr:rowOff>125240</xdr:rowOff>
    </xdr:to>
    <xdr:cxnSp macro="">
      <xdr:nvCxnSpPr>
        <xdr:cNvPr id="412" name="直線コネクタ 411"/>
        <xdr:cNvCxnSpPr/>
      </xdr:nvCxnSpPr>
      <xdr:spPr>
        <a:xfrm flipV="1">
          <a:off x="7861300" y="13478415"/>
          <a:ext cx="889000" cy="1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125171</xdr:rowOff>
    </xdr:from>
    <xdr:to>
      <xdr:col>46</xdr:col>
      <xdr:colOff>38100</xdr:colOff>
      <xdr:row>78</xdr:row>
      <xdr:rowOff>55321</xdr:rowOff>
    </xdr:to>
    <xdr:sp macro="" textlink="">
      <xdr:nvSpPr>
        <xdr:cNvPr id="413" name="フローチャート: 判断 412"/>
        <xdr:cNvSpPr/>
      </xdr:nvSpPr>
      <xdr:spPr>
        <a:xfrm>
          <a:off x="8699500" y="133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71848</xdr:rowOff>
    </xdr:from>
    <xdr:ext cx="534377" cy="259045"/>
    <xdr:sp macro="" textlink="">
      <xdr:nvSpPr>
        <xdr:cNvPr id="414" name="テキスト ボックス 413"/>
        <xdr:cNvSpPr txBox="1"/>
      </xdr:nvSpPr>
      <xdr:spPr>
        <a:xfrm>
          <a:off x="8483111" y="1310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125240</xdr:rowOff>
    </xdr:from>
    <xdr:to>
      <xdr:col>41</xdr:col>
      <xdr:colOff>50800</xdr:colOff>
      <xdr:row>78</xdr:row>
      <xdr:rowOff>145929</xdr:rowOff>
    </xdr:to>
    <xdr:cxnSp macro="">
      <xdr:nvCxnSpPr>
        <xdr:cNvPr id="415" name="直線コネクタ 414"/>
        <xdr:cNvCxnSpPr/>
      </xdr:nvCxnSpPr>
      <xdr:spPr>
        <a:xfrm flipV="1">
          <a:off x="6972300" y="13498340"/>
          <a:ext cx="889000" cy="2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142945</xdr:rowOff>
    </xdr:from>
    <xdr:to>
      <xdr:col>41</xdr:col>
      <xdr:colOff>101600</xdr:colOff>
      <xdr:row>78</xdr:row>
      <xdr:rowOff>73095</xdr:rowOff>
    </xdr:to>
    <xdr:sp macro="" textlink="">
      <xdr:nvSpPr>
        <xdr:cNvPr id="416" name="フローチャート: 判断 415"/>
        <xdr:cNvSpPr/>
      </xdr:nvSpPr>
      <xdr:spPr>
        <a:xfrm>
          <a:off x="7810500" y="133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89622</xdr:rowOff>
    </xdr:from>
    <xdr:ext cx="534377" cy="259045"/>
    <xdr:sp macro="" textlink="">
      <xdr:nvSpPr>
        <xdr:cNvPr id="417" name="テキスト ボックス 416"/>
        <xdr:cNvSpPr txBox="1"/>
      </xdr:nvSpPr>
      <xdr:spPr>
        <a:xfrm>
          <a:off x="7594111" y="131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147422</xdr:rowOff>
    </xdr:from>
    <xdr:to>
      <xdr:col>36</xdr:col>
      <xdr:colOff>165100</xdr:colOff>
      <xdr:row>78</xdr:row>
      <xdr:rowOff>77572</xdr:rowOff>
    </xdr:to>
    <xdr:sp macro="" textlink="">
      <xdr:nvSpPr>
        <xdr:cNvPr id="418" name="フローチャート: 判断 417"/>
        <xdr:cNvSpPr/>
      </xdr:nvSpPr>
      <xdr:spPr>
        <a:xfrm>
          <a:off x="6921500" y="133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94099</xdr:rowOff>
    </xdr:from>
    <xdr:ext cx="469744" cy="259045"/>
    <xdr:sp macro="" textlink="">
      <xdr:nvSpPr>
        <xdr:cNvPr id="419" name="テキスト ボックス 418"/>
        <xdr:cNvSpPr txBox="1"/>
      </xdr:nvSpPr>
      <xdr:spPr>
        <a:xfrm>
          <a:off x="6737428" y="1312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112140</xdr:rowOff>
    </xdr:from>
    <xdr:to>
      <xdr:col>55</xdr:col>
      <xdr:colOff>50800</xdr:colOff>
      <xdr:row>79</xdr:row>
      <xdr:rowOff>42290</xdr:rowOff>
    </xdr:to>
    <xdr:sp macro="" textlink="">
      <xdr:nvSpPr>
        <xdr:cNvPr id="425" name="楕円 424"/>
        <xdr:cNvSpPr/>
      </xdr:nvSpPr>
      <xdr:spPr>
        <a:xfrm>
          <a:off x="10426700" y="1348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27067</xdr:rowOff>
    </xdr:from>
    <xdr:ext cx="469744" cy="259045"/>
    <xdr:sp macro="" textlink="">
      <xdr:nvSpPr>
        <xdr:cNvPr id="426" name="商工費該当値テキスト"/>
        <xdr:cNvSpPr txBox="1"/>
      </xdr:nvSpPr>
      <xdr:spPr>
        <a:xfrm>
          <a:off x="10528300" y="1340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115646</xdr:rowOff>
    </xdr:from>
    <xdr:to>
      <xdr:col>50</xdr:col>
      <xdr:colOff>165100</xdr:colOff>
      <xdr:row>79</xdr:row>
      <xdr:rowOff>45796</xdr:rowOff>
    </xdr:to>
    <xdr:sp macro="" textlink="">
      <xdr:nvSpPr>
        <xdr:cNvPr id="427" name="楕円 426"/>
        <xdr:cNvSpPr/>
      </xdr:nvSpPr>
      <xdr:spPr>
        <a:xfrm>
          <a:off x="9588500" y="1348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36923</xdr:rowOff>
    </xdr:from>
    <xdr:ext cx="469744" cy="259045"/>
    <xdr:sp macro="" textlink="">
      <xdr:nvSpPr>
        <xdr:cNvPr id="428" name="テキスト ボックス 427"/>
        <xdr:cNvSpPr txBox="1"/>
      </xdr:nvSpPr>
      <xdr:spPr>
        <a:xfrm>
          <a:off x="9404428" y="1358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54515</xdr:rowOff>
    </xdr:from>
    <xdr:to>
      <xdr:col>46</xdr:col>
      <xdr:colOff>38100</xdr:colOff>
      <xdr:row>78</xdr:row>
      <xdr:rowOff>156115</xdr:rowOff>
    </xdr:to>
    <xdr:sp macro="" textlink="">
      <xdr:nvSpPr>
        <xdr:cNvPr id="429" name="楕円 428"/>
        <xdr:cNvSpPr/>
      </xdr:nvSpPr>
      <xdr:spPr>
        <a:xfrm>
          <a:off x="8699500" y="134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147242</xdr:rowOff>
    </xdr:from>
    <xdr:ext cx="469744" cy="259045"/>
    <xdr:sp macro="" textlink="">
      <xdr:nvSpPr>
        <xdr:cNvPr id="430" name="テキスト ボックス 429"/>
        <xdr:cNvSpPr txBox="1"/>
      </xdr:nvSpPr>
      <xdr:spPr>
        <a:xfrm>
          <a:off x="8515428" y="1352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74440</xdr:rowOff>
    </xdr:from>
    <xdr:to>
      <xdr:col>41</xdr:col>
      <xdr:colOff>101600</xdr:colOff>
      <xdr:row>79</xdr:row>
      <xdr:rowOff>4590</xdr:rowOff>
    </xdr:to>
    <xdr:sp macro="" textlink="">
      <xdr:nvSpPr>
        <xdr:cNvPr id="431" name="楕円 430"/>
        <xdr:cNvSpPr/>
      </xdr:nvSpPr>
      <xdr:spPr>
        <a:xfrm>
          <a:off x="7810500" y="1344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167167</xdr:rowOff>
    </xdr:from>
    <xdr:ext cx="469744" cy="259045"/>
    <xdr:sp macro="" textlink="">
      <xdr:nvSpPr>
        <xdr:cNvPr id="432" name="テキスト ボックス 431"/>
        <xdr:cNvSpPr txBox="1"/>
      </xdr:nvSpPr>
      <xdr:spPr>
        <a:xfrm>
          <a:off x="7626428" y="1354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95129</xdr:rowOff>
    </xdr:from>
    <xdr:to>
      <xdr:col>36</xdr:col>
      <xdr:colOff>165100</xdr:colOff>
      <xdr:row>79</xdr:row>
      <xdr:rowOff>25279</xdr:rowOff>
    </xdr:to>
    <xdr:sp macro="" textlink="">
      <xdr:nvSpPr>
        <xdr:cNvPr id="433" name="楕円 432"/>
        <xdr:cNvSpPr/>
      </xdr:nvSpPr>
      <xdr:spPr>
        <a:xfrm>
          <a:off x="6921500" y="1346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16406</xdr:rowOff>
    </xdr:from>
    <xdr:ext cx="469744" cy="259045"/>
    <xdr:sp macro="" textlink="">
      <xdr:nvSpPr>
        <xdr:cNvPr id="434" name="テキスト ボックス 433"/>
        <xdr:cNvSpPr txBox="1"/>
      </xdr:nvSpPr>
      <xdr:spPr>
        <a:xfrm>
          <a:off x="6737428" y="1356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149282</xdr:rowOff>
    </xdr:from>
    <xdr:to>
      <xdr:col>54</xdr:col>
      <xdr:colOff>189865</xdr:colOff>
      <xdr:row>98</xdr:row>
      <xdr:rowOff>134728</xdr:rowOff>
    </xdr:to>
    <xdr:cxnSp macro="">
      <xdr:nvCxnSpPr>
        <xdr:cNvPr id="459" name="直線コネクタ 458"/>
        <xdr:cNvCxnSpPr/>
      </xdr:nvCxnSpPr>
      <xdr:spPr>
        <a:xfrm flipV="1">
          <a:off x="10475595" y="15579782"/>
          <a:ext cx="1270" cy="13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138555</xdr:rowOff>
    </xdr:from>
    <xdr:ext cx="534377" cy="259045"/>
    <xdr:sp macro="" textlink="">
      <xdr:nvSpPr>
        <xdr:cNvPr id="460" name="土木費最小値テキスト"/>
        <xdr:cNvSpPr txBox="1"/>
      </xdr:nvSpPr>
      <xdr:spPr>
        <a:xfrm>
          <a:off x="10528300" y="1694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134728</xdr:rowOff>
    </xdr:from>
    <xdr:to>
      <xdr:col>55</xdr:col>
      <xdr:colOff>88900</xdr:colOff>
      <xdr:row>98</xdr:row>
      <xdr:rowOff>134728</xdr:rowOff>
    </xdr:to>
    <xdr:cxnSp macro="">
      <xdr:nvCxnSpPr>
        <xdr:cNvPr id="461" name="直線コネクタ 460"/>
        <xdr:cNvCxnSpPr/>
      </xdr:nvCxnSpPr>
      <xdr:spPr>
        <a:xfrm>
          <a:off x="10388600" y="1693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95959</xdr:rowOff>
    </xdr:from>
    <xdr:ext cx="534377" cy="259045"/>
    <xdr:sp macro="" textlink="">
      <xdr:nvSpPr>
        <xdr:cNvPr id="462" name="土木費最大値テキスト"/>
        <xdr:cNvSpPr txBox="1"/>
      </xdr:nvSpPr>
      <xdr:spPr>
        <a:xfrm>
          <a:off x="10528300" y="1535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149282</xdr:rowOff>
    </xdr:from>
    <xdr:to>
      <xdr:col>55</xdr:col>
      <xdr:colOff>88900</xdr:colOff>
      <xdr:row>90</xdr:row>
      <xdr:rowOff>149282</xdr:rowOff>
    </xdr:to>
    <xdr:cxnSp macro="">
      <xdr:nvCxnSpPr>
        <xdr:cNvPr id="463" name="直線コネクタ 462"/>
        <xdr:cNvCxnSpPr/>
      </xdr:nvCxnSpPr>
      <xdr:spPr>
        <a:xfrm>
          <a:off x="10388600" y="15579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73958</xdr:rowOff>
    </xdr:from>
    <xdr:to>
      <xdr:col>55</xdr:col>
      <xdr:colOff>0</xdr:colOff>
      <xdr:row>98</xdr:row>
      <xdr:rowOff>82378</xdr:rowOff>
    </xdr:to>
    <xdr:cxnSp macro="">
      <xdr:nvCxnSpPr>
        <xdr:cNvPr id="464" name="直線コネクタ 463"/>
        <xdr:cNvCxnSpPr/>
      </xdr:nvCxnSpPr>
      <xdr:spPr>
        <a:xfrm flipV="1">
          <a:off x="9639300" y="16876058"/>
          <a:ext cx="8382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122045</xdr:rowOff>
    </xdr:from>
    <xdr:ext cx="534377" cy="259045"/>
    <xdr:sp macro="" textlink="">
      <xdr:nvSpPr>
        <xdr:cNvPr id="465" name="土木費平均値テキスト"/>
        <xdr:cNvSpPr txBox="1"/>
      </xdr:nvSpPr>
      <xdr:spPr>
        <a:xfrm>
          <a:off x="10528300" y="16409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99168</xdr:rowOff>
    </xdr:from>
    <xdr:to>
      <xdr:col>55</xdr:col>
      <xdr:colOff>50800</xdr:colOff>
      <xdr:row>97</xdr:row>
      <xdr:rowOff>29318</xdr:rowOff>
    </xdr:to>
    <xdr:sp macro="" textlink="">
      <xdr:nvSpPr>
        <xdr:cNvPr id="466" name="フローチャート: 判断 465"/>
        <xdr:cNvSpPr/>
      </xdr:nvSpPr>
      <xdr:spPr>
        <a:xfrm>
          <a:off x="104267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37936</xdr:rowOff>
    </xdr:from>
    <xdr:to>
      <xdr:col>50</xdr:col>
      <xdr:colOff>114300</xdr:colOff>
      <xdr:row>98</xdr:row>
      <xdr:rowOff>82378</xdr:rowOff>
    </xdr:to>
    <xdr:cxnSp macro="">
      <xdr:nvCxnSpPr>
        <xdr:cNvPr id="467" name="直線コネクタ 466"/>
        <xdr:cNvCxnSpPr/>
      </xdr:nvCxnSpPr>
      <xdr:spPr>
        <a:xfrm>
          <a:off x="8750300" y="16840036"/>
          <a:ext cx="889000" cy="4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115494</xdr:rowOff>
    </xdr:from>
    <xdr:to>
      <xdr:col>50</xdr:col>
      <xdr:colOff>165100</xdr:colOff>
      <xdr:row>97</xdr:row>
      <xdr:rowOff>45644</xdr:rowOff>
    </xdr:to>
    <xdr:sp macro="" textlink="">
      <xdr:nvSpPr>
        <xdr:cNvPr id="468" name="フローチャート: 判断 467"/>
        <xdr:cNvSpPr/>
      </xdr:nvSpPr>
      <xdr:spPr>
        <a:xfrm>
          <a:off x="9588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62171</xdr:rowOff>
    </xdr:from>
    <xdr:ext cx="534377" cy="259045"/>
    <xdr:sp macro="" textlink="">
      <xdr:nvSpPr>
        <xdr:cNvPr id="469" name="テキスト ボックス 468"/>
        <xdr:cNvSpPr txBox="1"/>
      </xdr:nvSpPr>
      <xdr:spPr>
        <a:xfrm>
          <a:off x="9372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134175</xdr:rowOff>
    </xdr:from>
    <xdr:to>
      <xdr:col>45</xdr:col>
      <xdr:colOff>177800</xdr:colOff>
      <xdr:row>98</xdr:row>
      <xdr:rowOff>37936</xdr:rowOff>
    </xdr:to>
    <xdr:cxnSp macro="">
      <xdr:nvCxnSpPr>
        <xdr:cNvPr id="470" name="直線コネクタ 469"/>
        <xdr:cNvCxnSpPr/>
      </xdr:nvCxnSpPr>
      <xdr:spPr>
        <a:xfrm>
          <a:off x="7861300" y="16764825"/>
          <a:ext cx="889000" cy="7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116866</xdr:rowOff>
    </xdr:from>
    <xdr:to>
      <xdr:col>46</xdr:col>
      <xdr:colOff>38100</xdr:colOff>
      <xdr:row>97</xdr:row>
      <xdr:rowOff>47016</xdr:rowOff>
    </xdr:to>
    <xdr:sp macro="" textlink="">
      <xdr:nvSpPr>
        <xdr:cNvPr id="471" name="フローチャート: 判断 470"/>
        <xdr:cNvSpPr/>
      </xdr:nvSpPr>
      <xdr:spPr>
        <a:xfrm>
          <a:off x="8699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63543</xdr:rowOff>
    </xdr:from>
    <xdr:ext cx="534377" cy="259045"/>
    <xdr:sp macro="" textlink="">
      <xdr:nvSpPr>
        <xdr:cNvPr id="472" name="テキスト ボックス 471"/>
        <xdr:cNvSpPr txBox="1"/>
      </xdr:nvSpPr>
      <xdr:spPr>
        <a:xfrm>
          <a:off x="8483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84759</xdr:rowOff>
    </xdr:from>
    <xdr:to>
      <xdr:col>41</xdr:col>
      <xdr:colOff>50800</xdr:colOff>
      <xdr:row>97</xdr:row>
      <xdr:rowOff>134175</xdr:rowOff>
    </xdr:to>
    <xdr:cxnSp macro="">
      <xdr:nvCxnSpPr>
        <xdr:cNvPr id="473" name="直線コネクタ 472"/>
        <xdr:cNvCxnSpPr/>
      </xdr:nvCxnSpPr>
      <xdr:spPr>
        <a:xfrm>
          <a:off x="6972300" y="16715409"/>
          <a:ext cx="889000" cy="4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98082</xdr:rowOff>
    </xdr:from>
    <xdr:to>
      <xdr:col>41</xdr:col>
      <xdr:colOff>101600</xdr:colOff>
      <xdr:row>97</xdr:row>
      <xdr:rowOff>28232</xdr:rowOff>
    </xdr:to>
    <xdr:sp macro="" textlink="">
      <xdr:nvSpPr>
        <xdr:cNvPr id="474" name="フローチャート: 判断 473"/>
        <xdr:cNvSpPr/>
      </xdr:nvSpPr>
      <xdr:spPr>
        <a:xfrm>
          <a:off x="7810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44759</xdr:rowOff>
    </xdr:from>
    <xdr:ext cx="534377" cy="259045"/>
    <xdr:sp macro="" textlink="">
      <xdr:nvSpPr>
        <xdr:cNvPr id="475" name="テキスト ボックス 474"/>
        <xdr:cNvSpPr txBox="1"/>
      </xdr:nvSpPr>
      <xdr:spPr>
        <a:xfrm>
          <a:off x="7594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43904</xdr:rowOff>
    </xdr:from>
    <xdr:to>
      <xdr:col>36</xdr:col>
      <xdr:colOff>165100</xdr:colOff>
      <xdr:row>96</xdr:row>
      <xdr:rowOff>145504</xdr:rowOff>
    </xdr:to>
    <xdr:sp macro="" textlink="">
      <xdr:nvSpPr>
        <xdr:cNvPr id="476" name="フローチャート: 判断 475"/>
        <xdr:cNvSpPr/>
      </xdr:nvSpPr>
      <xdr:spPr>
        <a:xfrm>
          <a:off x="6921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162031</xdr:rowOff>
    </xdr:from>
    <xdr:ext cx="534377" cy="259045"/>
    <xdr:sp macro="" textlink="">
      <xdr:nvSpPr>
        <xdr:cNvPr id="477" name="テキスト ボックス 476"/>
        <xdr:cNvSpPr txBox="1"/>
      </xdr:nvSpPr>
      <xdr:spPr>
        <a:xfrm>
          <a:off x="6705111" y="162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23158</xdr:rowOff>
    </xdr:from>
    <xdr:to>
      <xdr:col>55</xdr:col>
      <xdr:colOff>50800</xdr:colOff>
      <xdr:row>98</xdr:row>
      <xdr:rowOff>124758</xdr:rowOff>
    </xdr:to>
    <xdr:sp macro="" textlink="">
      <xdr:nvSpPr>
        <xdr:cNvPr id="483" name="楕円 482"/>
        <xdr:cNvSpPr/>
      </xdr:nvSpPr>
      <xdr:spPr>
        <a:xfrm>
          <a:off x="10426700" y="1682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109535</xdr:rowOff>
    </xdr:from>
    <xdr:ext cx="534377" cy="259045"/>
    <xdr:sp macro="" textlink="">
      <xdr:nvSpPr>
        <xdr:cNvPr id="484" name="土木費該当値テキスト"/>
        <xdr:cNvSpPr txBox="1"/>
      </xdr:nvSpPr>
      <xdr:spPr>
        <a:xfrm>
          <a:off x="10528300" y="1674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31578</xdr:rowOff>
    </xdr:from>
    <xdr:to>
      <xdr:col>50</xdr:col>
      <xdr:colOff>165100</xdr:colOff>
      <xdr:row>98</xdr:row>
      <xdr:rowOff>133178</xdr:rowOff>
    </xdr:to>
    <xdr:sp macro="" textlink="">
      <xdr:nvSpPr>
        <xdr:cNvPr id="485" name="楕円 484"/>
        <xdr:cNvSpPr/>
      </xdr:nvSpPr>
      <xdr:spPr>
        <a:xfrm>
          <a:off x="9588500" y="1683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124305</xdr:rowOff>
    </xdr:from>
    <xdr:ext cx="534377" cy="259045"/>
    <xdr:sp macro="" textlink="">
      <xdr:nvSpPr>
        <xdr:cNvPr id="486" name="テキスト ボックス 485"/>
        <xdr:cNvSpPr txBox="1"/>
      </xdr:nvSpPr>
      <xdr:spPr>
        <a:xfrm>
          <a:off x="9372111" y="1692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158586</xdr:rowOff>
    </xdr:from>
    <xdr:to>
      <xdr:col>46</xdr:col>
      <xdr:colOff>38100</xdr:colOff>
      <xdr:row>98</xdr:row>
      <xdr:rowOff>88736</xdr:rowOff>
    </xdr:to>
    <xdr:sp macro="" textlink="">
      <xdr:nvSpPr>
        <xdr:cNvPr id="487" name="楕円 486"/>
        <xdr:cNvSpPr/>
      </xdr:nvSpPr>
      <xdr:spPr>
        <a:xfrm>
          <a:off x="8699500" y="1678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79863</xdr:rowOff>
    </xdr:from>
    <xdr:ext cx="534377" cy="259045"/>
    <xdr:sp macro="" textlink="">
      <xdr:nvSpPr>
        <xdr:cNvPr id="488" name="テキスト ボックス 487"/>
        <xdr:cNvSpPr txBox="1"/>
      </xdr:nvSpPr>
      <xdr:spPr>
        <a:xfrm>
          <a:off x="8483111" y="1688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83375</xdr:rowOff>
    </xdr:from>
    <xdr:to>
      <xdr:col>41</xdr:col>
      <xdr:colOff>101600</xdr:colOff>
      <xdr:row>98</xdr:row>
      <xdr:rowOff>13525</xdr:rowOff>
    </xdr:to>
    <xdr:sp macro="" textlink="">
      <xdr:nvSpPr>
        <xdr:cNvPr id="489" name="楕円 488"/>
        <xdr:cNvSpPr/>
      </xdr:nvSpPr>
      <xdr:spPr>
        <a:xfrm>
          <a:off x="7810500" y="1671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4652</xdr:rowOff>
    </xdr:from>
    <xdr:ext cx="534377" cy="259045"/>
    <xdr:sp macro="" textlink="">
      <xdr:nvSpPr>
        <xdr:cNvPr id="490" name="テキスト ボックス 489"/>
        <xdr:cNvSpPr txBox="1"/>
      </xdr:nvSpPr>
      <xdr:spPr>
        <a:xfrm>
          <a:off x="7594111" y="1680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33959</xdr:rowOff>
    </xdr:from>
    <xdr:to>
      <xdr:col>36</xdr:col>
      <xdr:colOff>165100</xdr:colOff>
      <xdr:row>97</xdr:row>
      <xdr:rowOff>135559</xdr:rowOff>
    </xdr:to>
    <xdr:sp macro="" textlink="">
      <xdr:nvSpPr>
        <xdr:cNvPr id="491" name="楕円 490"/>
        <xdr:cNvSpPr/>
      </xdr:nvSpPr>
      <xdr:spPr>
        <a:xfrm>
          <a:off x="6921500" y="1666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126686</xdr:rowOff>
    </xdr:from>
    <xdr:ext cx="534377" cy="259045"/>
    <xdr:sp macro="" textlink="">
      <xdr:nvSpPr>
        <xdr:cNvPr id="492" name="テキスト ボックス 491"/>
        <xdr:cNvSpPr txBox="1"/>
      </xdr:nvSpPr>
      <xdr:spPr>
        <a:xfrm>
          <a:off x="6705111" y="1675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5" name="テキスト ボックス 504"/>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48514</xdr:rowOff>
    </xdr:from>
    <xdr:to>
      <xdr:col>85</xdr:col>
      <xdr:colOff>126364</xdr:colOff>
      <xdr:row>39</xdr:row>
      <xdr:rowOff>79502</xdr:rowOff>
    </xdr:to>
    <xdr:cxnSp macro="">
      <xdr:nvCxnSpPr>
        <xdr:cNvPr id="517" name="直線コネクタ 516"/>
        <xdr:cNvCxnSpPr/>
      </xdr:nvCxnSpPr>
      <xdr:spPr>
        <a:xfrm flipV="1">
          <a:off x="16317595" y="5363464"/>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83329</xdr:rowOff>
    </xdr:from>
    <xdr:ext cx="469744" cy="259045"/>
    <xdr:sp macro="" textlink="">
      <xdr:nvSpPr>
        <xdr:cNvPr id="518" name="消防費最小値テキスト"/>
        <xdr:cNvSpPr txBox="1"/>
      </xdr:nvSpPr>
      <xdr:spPr>
        <a:xfrm>
          <a:off x="16370300" y="676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79502</xdr:rowOff>
    </xdr:from>
    <xdr:to>
      <xdr:col>86</xdr:col>
      <xdr:colOff>25400</xdr:colOff>
      <xdr:row>39</xdr:row>
      <xdr:rowOff>79502</xdr:rowOff>
    </xdr:to>
    <xdr:cxnSp macro="">
      <xdr:nvCxnSpPr>
        <xdr:cNvPr id="519" name="直線コネクタ 518"/>
        <xdr:cNvCxnSpPr/>
      </xdr:nvCxnSpPr>
      <xdr:spPr>
        <a:xfrm>
          <a:off x="16230600" y="6766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166641</xdr:rowOff>
    </xdr:from>
    <xdr:ext cx="534377" cy="259045"/>
    <xdr:sp macro="" textlink="">
      <xdr:nvSpPr>
        <xdr:cNvPr id="520" name="消防費最大値テキスト"/>
        <xdr:cNvSpPr txBox="1"/>
      </xdr:nvSpPr>
      <xdr:spPr>
        <a:xfrm>
          <a:off x="16370300" y="513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48514</xdr:rowOff>
    </xdr:from>
    <xdr:to>
      <xdr:col>86</xdr:col>
      <xdr:colOff>25400</xdr:colOff>
      <xdr:row>31</xdr:row>
      <xdr:rowOff>48514</xdr:rowOff>
    </xdr:to>
    <xdr:cxnSp macro="">
      <xdr:nvCxnSpPr>
        <xdr:cNvPr id="521" name="直線コネクタ 520"/>
        <xdr:cNvCxnSpPr/>
      </xdr:nvCxnSpPr>
      <xdr:spPr>
        <a:xfrm>
          <a:off x="16230600" y="536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136525</xdr:rowOff>
    </xdr:from>
    <xdr:to>
      <xdr:col>85</xdr:col>
      <xdr:colOff>127000</xdr:colOff>
      <xdr:row>37</xdr:row>
      <xdr:rowOff>20193</xdr:rowOff>
    </xdr:to>
    <xdr:cxnSp macro="">
      <xdr:nvCxnSpPr>
        <xdr:cNvPr id="522" name="直線コネクタ 521"/>
        <xdr:cNvCxnSpPr/>
      </xdr:nvCxnSpPr>
      <xdr:spPr>
        <a:xfrm flipV="1">
          <a:off x="15481300" y="6308725"/>
          <a:ext cx="838200" cy="5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89298</xdr:rowOff>
    </xdr:from>
    <xdr:ext cx="534377" cy="259045"/>
    <xdr:sp macro="" textlink="">
      <xdr:nvSpPr>
        <xdr:cNvPr id="523" name="消防費平均値テキスト"/>
        <xdr:cNvSpPr txBox="1"/>
      </xdr:nvSpPr>
      <xdr:spPr>
        <a:xfrm>
          <a:off x="16370300" y="6261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110871</xdr:rowOff>
    </xdr:from>
    <xdr:to>
      <xdr:col>85</xdr:col>
      <xdr:colOff>177800</xdr:colOff>
      <xdr:row>37</xdr:row>
      <xdr:rowOff>41021</xdr:rowOff>
    </xdr:to>
    <xdr:sp macro="" textlink="">
      <xdr:nvSpPr>
        <xdr:cNvPr id="524" name="フローチャート: 判断 523"/>
        <xdr:cNvSpPr/>
      </xdr:nvSpPr>
      <xdr:spPr>
        <a:xfrm>
          <a:off x="162687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20193</xdr:rowOff>
    </xdr:from>
    <xdr:to>
      <xdr:col>81</xdr:col>
      <xdr:colOff>50800</xdr:colOff>
      <xdr:row>37</xdr:row>
      <xdr:rowOff>83947</xdr:rowOff>
    </xdr:to>
    <xdr:cxnSp macro="">
      <xdr:nvCxnSpPr>
        <xdr:cNvPr id="525" name="直線コネクタ 524"/>
        <xdr:cNvCxnSpPr/>
      </xdr:nvCxnSpPr>
      <xdr:spPr>
        <a:xfrm flipV="1">
          <a:off x="14592300" y="6363843"/>
          <a:ext cx="889000" cy="6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101600</xdr:rowOff>
    </xdr:from>
    <xdr:to>
      <xdr:col>81</xdr:col>
      <xdr:colOff>101600</xdr:colOff>
      <xdr:row>37</xdr:row>
      <xdr:rowOff>31750</xdr:rowOff>
    </xdr:to>
    <xdr:sp macro="" textlink="">
      <xdr:nvSpPr>
        <xdr:cNvPr id="526" name="フローチャート: 判断 525"/>
        <xdr:cNvSpPr/>
      </xdr:nvSpPr>
      <xdr:spPr>
        <a:xfrm>
          <a:off x="15430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48277</xdr:rowOff>
    </xdr:from>
    <xdr:ext cx="534377" cy="259045"/>
    <xdr:sp macro="" textlink="">
      <xdr:nvSpPr>
        <xdr:cNvPr id="527" name="テキスト ボックス 526"/>
        <xdr:cNvSpPr txBox="1"/>
      </xdr:nvSpPr>
      <xdr:spPr>
        <a:xfrm>
          <a:off x="15214111" y="604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2667</xdr:rowOff>
    </xdr:from>
    <xdr:to>
      <xdr:col>76</xdr:col>
      <xdr:colOff>114300</xdr:colOff>
      <xdr:row>37</xdr:row>
      <xdr:rowOff>83947</xdr:rowOff>
    </xdr:to>
    <xdr:cxnSp macro="">
      <xdr:nvCxnSpPr>
        <xdr:cNvPr id="528" name="直線コネクタ 527"/>
        <xdr:cNvCxnSpPr/>
      </xdr:nvCxnSpPr>
      <xdr:spPr>
        <a:xfrm>
          <a:off x="13703300" y="6346317"/>
          <a:ext cx="889000" cy="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160401</xdr:rowOff>
    </xdr:from>
    <xdr:to>
      <xdr:col>76</xdr:col>
      <xdr:colOff>165100</xdr:colOff>
      <xdr:row>36</xdr:row>
      <xdr:rowOff>90551</xdr:rowOff>
    </xdr:to>
    <xdr:sp macro="" textlink="">
      <xdr:nvSpPr>
        <xdr:cNvPr id="529" name="フローチャート: 判断 528"/>
        <xdr:cNvSpPr/>
      </xdr:nvSpPr>
      <xdr:spPr>
        <a:xfrm>
          <a:off x="14541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107078</xdr:rowOff>
    </xdr:from>
    <xdr:ext cx="534377" cy="259045"/>
    <xdr:sp macro="" textlink="">
      <xdr:nvSpPr>
        <xdr:cNvPr id="530" name="テキスト ボックス 529"/>
        <xdr:cNvSpPr txBox="1"/>
      </xdr:nvSpPr>
      <xdr:spPr>
        <a:xfrm>
          <a:off x="14325111" y="59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14097</xdr:rowOff>
    </xdr:from>
    <xdr:to>
      <xdr:col>71</xdr:col>
      <xdr:colOff>177800</xdr:colOff>
      <xdr:row>37</xdr:row>
      <xdr:rowOff>2667</xdr:rowOff>
    </xdr:to>
    <xdr:cxnSp macro="">
      <xdr:nvCxnSpPr>
        <xdr:cNvPr id="531" name="直線コネクタ 530"/>
        <xdr:cNvCxnSpPr/>
      </xdr:nvCxnSpPr>
      <xdr:spPr>
        <a:xfrm>
          <a:off x="12814300" y="6014847"/>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26289</xdr:rowOff>
    </xdr:from>
    <xdr:to>
      <xdr:col>72</xdr:col>
      <xdr:colOff>38100</xdr:colOff>
      <xdr:row>36</xdr:row>
      <xdr:rowOff>127889</xdr:rowOff>
    </xdr:to>
    <xdr:sp macro="" textlink="">
      <xdr:nvSpPr>
        <xdr:cNvPr id="532" name="フローチャート: 判断 531"/>
        <xdr:cNvSpPr/>
      </xdr:nvSpPr>
      <xdr:spPr>
        <a:xfrm>
          <a:off x="13652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144416</xdr:rowOff>
    </xdr:from>
    <xdr:ext cx="534377" cy="259045"/>
    <xdr:sp macro="" textlink="">
      <xdr:nvSpPr>
        <xdr:cNvPr id="533" name="テキスト ボックス 532"/>
        <xdr:cNvSpPr txBox="1"/>
      </xdr:nvSpPr>
      <xdr:spPr>
        <a:xfrm>
          <a:off x="13436111" y="5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82169</xdr:rowOff>
    </xdr:from>
    <xdr:to>
      <xdr:col>67</xdr:col>
      <xdr:colOff>101600</xdr:colOff>
      <xdr:row>37</xdr:row>
      <xdr:rowOff>12319</xdr:rowOff>
    </xdr:to>
    <xdr:sp macro="" textlink="">
      <xdr:nvSpPr>
        <xdr:cNvPr id="534" name="フローチャート: 判断 533"/>
        <xdr:cNvSpPr/>
      </xdr:nvSpPr>
      <xdr:spPr>
        <a:xfrm>
          <a:off x="12763500" y="62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3446</xdr:rowOff>
    </xdr:from>
    <xdr:ext cx="534377" cy="259045"/>
    <xdr:sp macro="" textlink="">
      <xdr:nvSpPr>
        <xdr:cNvPr id="535" name="テキスト ボックス 534"/>
        <xdr:cNvSpPr txBox="1"/>
      </xdr:nvSpPr>
      <xdr:spPr>
        <a:xfrm>
          <a:off x="12547111" y="634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85725</xdr:rowOff>
    </xdr:from>
    <xdr:to>
      <xdr:col>85</xdr:col>
      <xdr:colOff>177800</xdr:colOff>
      <xdr:row>37</xdr:row>
      <xdr:rowOff>15875</xdr:rowOff>
    </xdr:to>
    <xdr:sp macro="" textlink="">
      <xdr:nvSpPr>
        <xdr:cNvPr id="541" name="楕円 540"/>
        <xdr:cNvSpPr/>
      </xdr:nvSpPr>
      <xdr:spPr>
        <a:xfrm>
          <a:off x="16268700" y="625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108602</xdr:rowOff>
    </xdr:from>
    <xdr:ext cx="534377" cy="259045"/>
    <xdr:sp macro="" textlink="">
      <xdr:nvSpPr>
        <xdr:cNvPr id="542" name="消防費該当値テキスト"/>
        <xdr:cNvSpPr txBox="1"/>
      </xdr:nvSpPr>
      <xdr:spPr>
        <a:xfrm>
          <a:off x="16370300" y="61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140843</xdr:rowOff>
    </xdr:from>
    <xdr:to>
      <xdr:col>81</xdr:col>
      <xdr:colOff>101600</xdr:colOff>
      <xdr:row>37</xdr:row>
      <xdr:rowOff>70993</xdr:rowOff>
    </xdr:to>
    <xdr:sp macro="" textlink="">
      <xdr:nvSpPr>
        <xdr:cNvPr id="543" name="楕円 542"/>
        <xdr:cNvSpPr/>
      </xdr:nvSpPr>
      <xdr:spPr>
        <a:xfrm>
          <a:off x="15430500" y="631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62120</xdr:rowOff>
    </xdr:from>
    <xdr:ext cx="534377" cy="259045"/>
    <xdr:sp macro="" textlink="">
      <xdr:nvSpPr>
        <xdr:cNvPr id="544" name="テキスト ボックス 543"/>
        <xdr:cNvSpPr txBox="1"/>
      </xdr:nvSpPr>
      <xdr:spPr>
        <a:xfrm>
          <a:off x="15214111" y="640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33147</xdr:rowOff>
    </xdr:from>
    <xdr:to>
      <xdr:col>76</xdr:col>
      <xdr:colOff>165100</xdr:colOff>
      <xdr:row>37</xdr:row>
      <xdr:rowOff>134747</xdr:rowOff>
    </xdr:to>
    <xdr:sp macro="" textlink="">
      <xdr:nvSpPr>
        <xdr:cNvPr id="545" name="楕円 544"/>
        <xdr:cNvSpPr/>
      </xdr:nvSpPr>
      <xdr:spPr>
        <a:xfrm>
          <a:off x="14541500" y="637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125874</xdr:rowOff>
    </xdr:from>
    <xdr:ext cx="534377" cy="259045"/>
    <xdr:sp macro="" textlink="">
      <xdr:nvSpPr>
        <xdr:cNvPr id="546" name="テキスト ボックス 545"/>
        <xdr:cNvSpPr txBox="1"/>
      </xdr:nvSpPr>
      <xdr:spPr>
        <a:xfrm>
          <a:off x="14325111" y="646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123317</xdr:rowOff>
    </xdr:from>
    <xdr:to>
      <xdr:col>72</xdr:col>
      <xdr:colOff>38100</xdr:colOff>
      <xdr:row>37</xdr:row>
      <xdr:rowOff>53467</xdr:rowOff>
    </xdr:to>
    <xdr:sp macro="" textlink="">
      <xdr:nvSpPr>
        <xdr:cNvPr id="547" name="楕円 546"/>
        <xdr:cNvSpPr/>
      </xdr:nvSpPr>
      <xdr:spPr>
        <a:xfrm>
          <a:off x="13652500" y="629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44594</xdr:rowOff>
    </xdr:from>
    <xdr:ext cx="534377" cy="259045"/>
    <xdr:sp macro="" textlink="">
      <xdr:nvSpPr>
        <xdr:cNvPr id="548" name="テキスト ボックス 547"/>
        <xdr:cNvSpPr txBox="1"/>
      </xdr:nvSpPr>
      <xdr:spPr>
        <a:xfrm>
          <a:off x="13436111" y="638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134747</xdr:rowOff>
    </xdr:from>
    <xdr:to>
      <xdr:col>67</xdr:col>
      <xdr:colOff>101600</xdr:colOff>
      <xdr:row>35</xdr:row>
      <xdr:rowOff>64897</xdr:rowOff>
    </xdr:to>
    <xdr:sp macro="" textlink="">
      <xdr:nvSpPr>
        <xdr:cNvPr id="549" name="楕円 548"/>
        <xdr:cNvSpPr/>
      </xdr:nvSpPr>
      <xdr:spPr>
        <a:xfrm>
          <a:off x="12763500" y="596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81424</xdr:rowOff>
    </xdr:from>
    <xdr:ext cx="534377" cy="259045"/>
    <xdr:sp macro="" textlink="">
      <xdr:nvSpPr>
        <xdr:cNvPr id="550" name="テキスト ボックス 549"/>
        <xdr:cNvSpPr txBox="1"/>
      </xdr:nvSpPr>
      <xdr:spPr>
        <a:xfrm>
          <a:off x="12547111" y="57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83921</xdr:rowOff>
    </xdr:from>
    <xdr:to>
      <xdr:col>85</xdr:col>
      <xdr:colOff>126364</xdr:colOff>
      <xdr:row>58</xdr:row>
      <xdr:rowOff>61747</xdr:rowOff>
    </xdr:to>
    <xdr:cxnSp macro="">
      <xdr:nvCxnSpPr>
        <xdr:cNvPr id="573" name="直線コネクタ 572"/>
        <xdr:cNvCxnSpPr/>
      </xdr:nvCxnSpPr>
      <xdr:spPr>
        <a:xfrm flipV="1">
          <a:off x="16317595" y="8827871"/>
          <a:ext cx="1269" cy="1177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65574</xdr:rowOff>
    </xdr:from>
    <xdr:ext cx="534377" cy="259045"/>
    <xdr:sp macro="" textlink="">
      <xdr:nvSpPr>
        <xdr:cNvPr id="574" name="教育費最小値テキスト"/>
        <xdr:cNvSpPr txBox="1"/>
      </xdr:nvSpPr>
      <xdr:spPr>
        <a:xfrm>
          <a:off x="16370300" y="100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61747</xdr:rowOff>
    </xdr:from>
    <xdr:to>
      <xdr:col>86</xdr:col>
      <xdr:colOff>25400</xdr:colOff>
      <xdr:row>58</xdr:row>
      <xdr:rowOff>61747</xdr:rowOff>
    </xdr:to>
    <xdr:cxnSp macro="">
      <xdr:nvCxnSpPr>
        <xdr:cNvPr id="575" name="直線コネクタ 574"/>
        <xdr:cNvCxnSpPr/>
      </xdr:nvCxnSpPr>
      <xdr:spPr>
        <a:xfrm>
          <a:off x="16230600" y="1000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30598</xdr:rowOff>
    </xdr:from>
    <xdr:ext cx="534377" cy="259045"/>
    <xdr:sp macro="" textlink="">
      <xdr:nvSpPr>
        <xdr:cNvPr id="576" name="教育費最大値テキスト"/>
        <xdr:cNvSpPr txBox="1"/>
      </xdr:nvSpPr>
      <xdr:spPr>
        <a:xfrm>
          <a:off x="16370300" y="860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83921</xdr:rowOff>
    </xdr:from>
    <xdr:to>
      <xdr:col>86</xdr:col>
      <xdr:colOff>25400</xdr:colOff>
      <xdr:row>51</xdr:row>
      <xdr:rowOff>83921</xdr:rowOff>
    </xdr:to>
    <xdr:cxnSp macro="">
      <xdr:nvCxnSpPr>
        <xdr:cNvPr id="577" name="直線コネクタ 576"/>
        <xdr:cNvCxnSpPr/>
      </xdr:nvCxnSpPr>
      <xdr:spPr>
        <a:xfrm>
          <a:off x="16230600" y="882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53541</xdr:rowOff>
    </xdr:from>
    <xdr:to>
      <xdr:col>85</xdr:col>
      <xdr:colOff>127000</xdr:colOff>
      <xdr:row>57</xdr:row>
      <xdr:rowOff>126419</xdr:rowOff>
    </xdr:to>
    <xdr:cxnSp macro="">
      <xdr:nvCxnSpPr>
        <xdr:cNvPr id="578" name="直線コネクタ 577"/>
        <xdr:cNvCxnSpPr/>
      </xdr:nvCxnSpPr>
      <xdr:spPr>
        <a:xfrm flipV="1">
          <a:off x="15481300" y="9826191"/>
          <a:ext cx="838200" cy="7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158069</xdr:rowOff>
    </xdr:from>
    <xdr:ext cx="534377" cy="259045"/>
    <xdr:sp macro="" textlink="">
      <xdr:nvSpPr>
        <xdr:cNvPr id="579" name="教育費平均値テキスト"/>
        <xdr:cNvSpPr txBox="1"/>
      </xdr:nvSpPr>
      <xdr:spPr>
        <a:xfrm>
          <a:off x="16370300" y="9416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135192</xdr:rowOff>
    </xdr:from>
    <xdr:to>
      <xdr:col>85</xdr:col>
      <xdr:colOff>177800</xdr:colOff>
      <xdr:row>56</xdr:row>
      <xdr:rowOff>65342</xdr:rowOff>
    </xdr:to>
    <xdr:sp macro="" textlink="">
      <xdr:nvSpPr>
        <xdr:cNvPr id="580" name="フローチャート: 判断 579"/>
        <xdr:cNvSpPr/>
      </xdr:nvSpPr>
      <xdr:spPr>
        <a:xfrm>
          <a:off x="16268700" y="956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126419</xdr:rowOff>
    </xdr:from>
    <xdr:to>
      <xdr:col>81</xdr:col>
      <xdr:colOff>50800</xdr:colOff>
      <xdr:row>58</xdr:row>
      <xdr:rowOff>61382</xdr:rowOff>
    </xdr:to>
    <xdr:cxnSp macro="">
      <xdr:nvCxnSpPr>
        <xdr:cNvPr id="581" name="直線コネクタ 580"/>
        <xdr:cNvCxnSpPr/>
      </xdr:nvCxnSpPr>
      <xdr:spPr>
        <a:xfrm flipV="1">
          <a:off x="14592300" y="9899069"/>
          <a:ext cx="889000" cy="10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5507</xdr:rowOff>
    </xdr:from>
    <xdr:to>
      <xdr:col>81</xdr:col>
      <xdr:colOff>101600</xdr:colOff>
      <xdr:row>56</xdr:row>
      <xdr:rowOff>107107</xdr:rowOff>
    </xdr:to>
    <xdr:sp macro="" textlink="">
      <xdr:nvSpPr>
        <xdr:cNvPr id="582" name="フローチャート: 判断 581"/>
        <xdr:cNvSpPr/>
      </xdr:nvSpPr>
      <xdr:spPr>
        <a:xfrm>
          <a:off x="15430500" y="9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123634</xdr:rowOff>
    </xdr:from>
    <xdr:ext cx="534377" cy="259045"/>
    <xdr:sp macro="" textlink="">
      <xdr:nvSpPr>
        <xdr:cNvPr id="583" name="テキスト ボックス 582"/>
        <xdr:cNvSpPr txBox="1"/>
      </xdr:nvSpPr>
      <xdr:spPr>
        <a:xfrm>
          <a:off x="15214111" y="93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49380</xdr:rowOff>
    </xdr:from>
    <xdr:to>
      <xdr:col>76</xdr:col>
      <xdr:colOff>114300</xdr:colOff>
      <xdr:row>58</xdr:row>
      <xdr:rowOff>61382</xdr:rowOff>
    </xdr:to>
    <xdr:cxnSp macro="">
      <xdr:nvCxnSpPr>
        <xdr:cNvPr id="584" name="直線コネクタ 583"/>
        <xdr:cNvCxnSpPr/>
      </xdr:nvCxnSpPr>
      <xdr:spPr>
        <a:xfrm>
          <a:off x="13703300" y="9993480"/>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19245</xdr:rowOff>
    </xdr:from>
    <xdr:to>
      <xdr:col>76</xdr:col>
      <xdr:colOff>165100</xdr:colOff>
      <xdr:row>56</xdr:row>
      <xdr:rowOff>120845</xdr:rowOff>
    </xdr:to>
    <xdr:sp macro="" textlink="">
      <xdr:nvSpPr>
        <xdr:cNvPr id="585" name="フローチャート: 判断 584"/>
        <xdr:cNvSpPr/>
      </xdr:nvSpPr>
      <xdr:spPr>
        <a:xfrm>
          <a:off x="14541500" y="96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137372</xdr:rowOff>
    </xdr:from>
    <xdr:ext cx="534377" cy="259045"/>
    <xdr:sp macro="" textlink="">
      <xdr:nvSpPr>
        <xdr:cNvPr id="586" name="テキスト ボックス 585"/>
        <xdr:cNvSpPr txBox="1"/>
      </xdr:nvSpPr>
      <xdr:spPr>
        <a:xfrm>
          <a:off x="14325111" y="939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49380</xdr:rowOff>
    </xdr:from>
    <xdr:to>
      <xdr:col>71</xdr:col>
      <xdr:colOff>177800</xdr:colOff>
      <xdr:row>58</xdr:row>
      <xdr:rowOff>71943</xdr:rowOff>
    </xdr:to>
    <xdr:cxnSp macro="">
      <xdr:nvCxnSpPr>
        <xdr:cNvPr id="587" name="直線コネクタ 586"/>
        <xdr:cNvCxnSpPr/>
      </xdr:nvCxnSpPr>
      <xdr:spPr>
        <a:xfrm flipV="1">
          <a:off x="12814300" y="9993480"/>
          <a:ext cx="889000" cy="2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30035</xdr:rowOff>
    </xdr:from>
    <xdr:to>
      <xdr:col>72</xdr:col>
      <xdr:colOff>38100</xdr:colOff>
      <xdr:row>56</xdr:row>
      <xdr:rowOff>131635</xdr:rowOff>
    </xdr:to>
    <xdr:sp macro="" textlink="">
      <xdr:nvSpPr>
        <xdr:cNvPr id="588" name="フローチャート: 判断 587"/>
        <xdr:cNvSpPr/>
      </xdr:nvSpPr>
      <xdr:spPr>
        <a:xfrm>
          <a:off x="13652500" y="96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148162</xdr:rowOff>
    </xdr:from>
    <xdr:ext cx="534377" cy="259045"/>
    <xdr:sp macro="" textlink="">
      <xdr:nvSpPr>
        <xdr:cNvPr id="589" name="テキスト ボックス 588"/>
        <xdr:cNvSpPr txBox="1"/>
      </xdr:nvSpPr>
      <xdr:spPr>
        <a:xfrm>
          <a:off x="13436111" y="940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86020</xdr:rowOff>
    </xdr:from>
    <xdr:to>
      <xdr:col>67</xdr:col>
      <xdr:colOff>101600</xdr:colOff>
      <xdr:row>57</xdr:row>
      <xdr:rowOff>16170</xdr:rowOff>
    </xdr:to>
    <xdr:sp macro="" textlink="">
      <xdr:nvSpPr>
        <xdr:cNvPr id="590" name="フローチャート: 判断 589"/>
        <xdr:cNvSpPr/>
      </xdr:nvSpPr>
      <xdr:spPr>
        <a:xfrm>
          <a:off x="12763500" y="96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32697</xdr:rowOff>
    </xdr:from>
    <xdr:ext cx="534377" cy="259045"/>
    <xdr:sp macro="" textlink="">
      <xdr:nvSpPr>
        <xdr:cNvPr id="591" name="テキスト ボックス 590"/>
        <xdr:cNvSpPr txBox="1"/>
      </xdr:nvSpPr>
      <xdr:spPr>
        <a:xfrm>
          <a:off x="12547111" y="946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2741</xdr:rowOff>
    </xdr:from>
    <xdr:to>
      <xdr:col>85</xdr:col>
      <xdr:colOff>177800</xdr:colOff>
      <xdr:row>57</xdr:row>
      <xdr:rowOff>104341</xdr:rowOff>
    </xdr:to>
    <xdr:sp macro="" textlink="">
      <xdr:nvSpPr>
        <xdr:cNvPr id="597" name="楕円 596"/>
        <xdr:cNvSpPr/>
      </xdr:nvSpPr>
      <xdr:spPr>
        <a:xfrm>
          <a:off x="16268700" y="9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152618</xdr:rowOff>
    </xdr:from>
    <xdr:ext cx="534377" cy="259045"/>
    <xdr:sp macro="" textlink="">
      <xdr:nvSpPr>
        <xdr:cNvPr id="598" name="教育費該当値テキスト"/>
        <xdr:cNvSpPr txBox="1"/>
      </xdr:nvSpPr>
      <xdr:spPr>
        <a:xfrm>
          <a:off x="16370300" y="975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75619</xdr:rowOff>
    </xdr:from>
    <xdr:to>
      <xdr:col>81</xdr:col>
      <xdr:colOff>101600</xdr:colOff>
      <xdr:row>58</xdr:row>
      <xdr:rowOff>5769</xdr:rowOff>
    </xdr:to>
    <xdr:sp macro="" textlink="">
      <xdr:nvSpPr>
        <xdr:cNvPr id="599" name="楕円 598"/>
        <xdr:cNvSpPr/>
      </xdr:nvSpPr>
      <xdr:spPr>
        <a:xfrm>
          <a:off x="15430500" y="98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168346</xdr:rowOff>
    </xdr:from>
    <xdr:ext cx="534377" cy="259045"/>
    <xdr:sp macro="" textlink="">
      <xdr:nvSpPr>
        <xdr:cNvPr id="600" name="テキスト ボックス 599"/>
        <xdr:cNvSpPr txBox="1"/>
      </xdr:nvSpPr>
      <xdr:spPr>
        <a:xfrm>
          <a:off x="15214111" y="994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10582</xdr:rowOff>
    </xdr:from>
    <xdr:to>
      <xdr:col>76</xdr:col>
      <xdr:colOff>165100</xdr:colOff>
      <xdr:row>58</xdr:row>
      <xdr:rowOff>112182</xdr:rowOff>
    </xdr:to>
    <xdr:sp macro="" textlink="">
      <xdr:nvSpPr>
        <xdr:cNvPr id="601" name="楕円 600"/>
        <xdr:cNvSpPr/>
      </xdr:nvSpPr>
      <xdr:spPr>
        <a:xfrm>
          <a:off x="14541500" y="995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103309</xdr:rowOff>
    </xdr:from>
    <xdr:ext cx="534377" cy="259045"/>
    <xdr:sp macro="" textlink="">
      <xdr:nvSpPr>
        <xdr:cNvPr id="602" name="テキスト ボックス 601"/>
        <xdr:cNvSpPr txBox="1"/>
      </xdr:nvSpPr>
      <xdr:spPr>
        <a:xfrm>
          <a:off x="14325111" y="1004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170030</xdr:rowOff>
    </xdr:from>
    <xdr:to>
      <xdr:col>72</xdr:col>
      <xdr:colOff>38100</xdr:colOff>
      <xdr:row>58</xdr:row>
      <xdr:rowOff>100180</xdr:rowOff>
    </xdr:to>
    <xdr:sp macro="" textlink="">
      <xdr:nvSpPr>
        <xdr:cNvPr id="603" name="楕円 602"/>
        <xdr:cNvSpPr/>
      </xdr:nvSpPr>
      <xdr:spPr>
        <a:xfrm>
          <a:off x="13652500" y="994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91307</xdr:rowOff>
    </xdr:from>
    <xdr:ext cx="534377" cy="259045"/>
    <xdr:sp macro="" textlink="">
      <xdr:nvSpPr>
        <xdr:cNvPr id="604" name="テキスト ボックス 603"/>
        <xdr:cNvSpPr txBox="1"/>
      </xdr:nvSpPr>
      <xdr:spPr>
        <a:xfrm>
          <a:off x="13436111" y="1003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21143</xdr:rowOff>
    </xdr:from>
    <xdr:to>
      <xdr:col>67</xdr:col>
      <xdr:colOff>101600</xdr:colOff>
      <xdr:row>58</xdr:row>
      <xdr:rowOff>122743</xdr:rowOff>
    </xdr:to>
    <xdr:sp macro="" textlink="">
      <xdr:nvSpPr>
        <xdr:cNvPr id="605" name="楕円 604"/>
        <xdr:cNvSpPr/>
      </xdr:nvSpPr>
      <xdr:spPr>
        <a:xfrm>
          <a:off x="12763500" y="996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113870</xdr:rowOff>
    </xdr:from>
    <xdr:ext cx="534377" cy="259045"/>
    <xdr:sp macro="" textlink="">
      <xdr:nvSpPr>
        <xdr:cNvPr id="606" name="テキスト ボックス 605"/>
        <xdr:cNvSpPr txBox="1"/>
      </xdr:nvSpPr>
      <xdr:spPr>
        <a:xfrm>
          <a:off x="12547111" y="1005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0" name="テキスト ボックス 619"/>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2" name="テキスト ボックス 621"/>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4" name="テキスト ボックス 623"/>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6" name="テキスト ボックス 625"/>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146101</xdr:rowOff>
    </xdr:from>
    <xdr:to>
      <xdr:col>85</xdr:col>
      <xdr:colOff>126364</xdr:colOff>
      <xdr:row>78</xdr:row>
      <xdr:rowOff>139700</xdr:rowOff>
    </xdr:to>
    <xdr:cxnSp macro="">
      <xdr:nvCxnSpPr>
        <xdr:cNvPr id="628" name="直線コネクタ 627"/>
        <xdr:cNvCxnSpPr/>
      </xdr:nvCxnSpPr>
      <xdr:spPr>
        <a:xfrm flipV="1">
          <a:off x="16317595" y="12147601"/>
          <a:ext cx="1269" cy="1365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92778</xdr:rowOff>
    </xdr:from>
    <xdr:ext cx="469744" cy="259045"/>
    <xdr:sp macro="" textlink="">
      <xdr:nvSpPr>
        <xdr:cNvPr id="631" name="災害復旧費最大値テキスト"/>
        <xdr:cNvSpPr txBox="1"/>
      </xdr:nvSpPr>
      <xdr:spPr>
        <a:xfrm>
          <a:off x="16370300" y="1192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146101</xdr:rowOff>
    </xdr:from>
    <xdr:to>
      <xdr:col>86</xdr:col>
      <xdr:colOff>25400</xdr:colOff>
      <xdr:row>70</xdr:row>
      <xdr:rowOff>146101</xdr:rowOff>
    </xdr:to>
    <xdr:cxnSp macro="">
      <xdr:nvCxnSpPr>
        <xdr:cNvPr id="632" name="直線コネクタ 631"/>
        <xdr:cNvCxnSpPr/>
      </xdr:nvCxnSpPr>
      <xdr:spPr>
        <a:xfrm>
          <a:off x="16230600" y="12147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122783</xdr:rowOff>
    </xdr:from>
    <xdr:to>
      <xdr:col>85</xdr:col>
      <xdr:colOff>127000</xdr:colOff>
      <xdr:row>78</xdr:row>
      <xdr:rowOff>136043</xdr:rowOff>
    </xdr:to>
    <xdr:cxnSp macro="">
      <xdr:nvCxnSpPr>
        <xdr:cNvPr id="633" name="直線コネクタ 632"/>
        <xdr:cNvCxnSpPr/>
      </xdr:nvCxnSpPr>
      <xdr:spPr>
        <a:xfrm flipV="1">
          <a:off x="15481300" y="13495883"/>
          <a:ext cx="838200" cy="1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162526</xdr:rowOff>
    </xdr:from>
    <xdr:ext cx="378565" cy="259045"/>
    <xdr:sp macro="" textlink="">
      <xdr:nvSpPr>
        <xdr:cNvPr id="634" name="災害復旧費平均値テキスト"/>
        <xdr:cNvSpPr txBox="1"/>
      </xdr:nvSpPr>
      <xdr:spPr>
        <a:xfrm>
          <a:off x="16370300" y="131927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139649</xdr:rowOff>
    </xdr:from>
    <xdr:to>
      <xdr:col>85</xdr:col>
      <xdr:colOff>177800</xdr:colOff>
      <xdr:row>78</xdr:row>
      <xdr:rowOff>69799</xdr:rowOff>
    </xdr:to>
    <xdr:sp macro="" textlink="">
      <xdr:nvSpPr>
        <xdr:cNvPr id="635" name="フローチャート: 判断 634"/>
        <xdr:cNvSpPr/>
      </xdr:nvSpPr>
      <xdr:spPr>
        <a:xfrm>
          <a:off x="16268700" y="133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67005</xdr:rowOff>
    </xdr:from>
    <xdr:to>
      <xdr:col>81</xdr:col>
      <xdr:colOff>50800</xdr:colOff>
      <xdr:row>78</xdr:row>
      <xdr:rowOff>136043</xdr:rowOff>
    </xdr:to>
    <xdr:cxnSp macro="">
      <xdr:nvCxnSpPr>
        <xdr:cNvPr id="636" name="直線コネクタ 635"/>
        <xdr:cNvCxnSpPr/>
      </xdr:nvCxnSpPr>
      <xdr:spPr>
        <a:xfrm>
          <a:off x="14592300" y="13440105"/>
          <a:ext cx="889000" cy="6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40894</xdr:rowOff>
    </xdr:from>
    <xdr:to>
      <xdr:col>81</xdr:col>
      <xdr:colOff>101600</xdr:colOff>
      <xdr:row>78</xdr:row>
      <xdr:rowOff>142494</xdr:rowOff>
    </xdr:to>
    <xdr:sp macro="" textlink="">
      <xdr:nvSpPr>
        <xdr:cNvPr id="637" name="フローチャート: 判断 636"/>
        <xdr:cNvSpPr/>
      </xdr:nvSpPr>
      <xdr:spPr>
        <a:xfrm>
          <a:off x="15430500" y="1341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159021</xdr:rowOff>
    </xdr:from>
    <xdr:ext cx="378565" cy="259045"/>
    <xdr:sp macro="" textlink="">
      <xdr:nvSpPr>
        <xdr:cNvPr id="638" name="テキスト ボックス 637"/>
        <xdr:cNvSpPr txBox="1"/>
      </xdr:nvSpPr>
      <xdr:spPr>
        <a:xfrm>
          <a:off x="15292017" y="13189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67005</xdr:rowOff>
    </xdr:from>
    <xdr:to>
      <xdr:col>76</xdr:col>
      <xdr:colOff>114300</xdr:colOff>
      <xdr:row>78</xdr:row>
      <xdr:rowOff>136500</xdr:rowOff>
    </xdr:to>
    <xdr:cxnSp macro="">
      <xdr:nvCxnSpPr>
        <xdr:cNvPr id="639" name="直線コネクタ 638"/>
        <xdr:cNvCxnSpPr/>
      </xdr:nvCxnSpPr>
      <xdr:spPr>
        <a:xfrm flipV="1">
          <a:off x="13703300" y="13440105"/>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120904</xdr:rowOff>
    </xdr:from>
    <xdr:to>
      <xdr:col>76</xdr:col>
      <xdr:colOff>165100</xdr:colOff>
      <xdr:row>78</xdr:row>
      <xdr:rowOff>51054</xdr:rowOff>
    </xdr:to>
    <xdr:sp macro="" textlink="">
      <xdr:nvSpPr>
        <xdr:cNvPr id="640" name="フローチャート: 判断 639"/>
        <xdr:cNvSpPr/>
      </xdr:nvSpPr>
      <xdr:spPr>
        <a:xfrm>
          <a:off x="14541500" y="13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67581</xdr:rowOff>
    </xdr:from>
    <xdr:ext cx="378565" cy="259045"/>
    <xdr:sp macro="" textlink="">
      <xdr:nvSpPr>
        <xdr:cNvPr id="641" name="テキスト ボックス 640"/>
        <xdr:cNvSpPr txBox="1"/>
      </xdr:nvSpPr>
      <xdr:spPr>
        <a:xfrm>
          <a:off x="14403017" y="1309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86664</xdr:rowOff>
    </xdr:from>
    <xdr:to>
      <xdr:col>71</xdr:col>
      <xdr:colOff>177800</xdr:colOff>
      <xdr:row>78</xdr:row>
      <xdr:rowOff>136500</xdr:rowOff>
    </xdr:to>
    <xdr:cxnSp macro="">
      <xdr:nvCxnSpPr>
        <xdr:cNvPr id="642" name="直線コネクタ 641"/>
        <xdr:cNvCxnSpPr/>
      </xdr:nvCxnSpPr>
      <xdr:spPr>
        <a:xfrm>
          <a:off x="12814300" y="13459764"/>
          <a:ext cx="889000" cy="4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112218</xdr:rowOff>
    </xdr:from>
    <xdr:to>
      <xdr:col>72</xdr:col>
      <xdr:colOff>38100</xdr:colOff>
      <xdr:row>78</xdr:row>
      <xdr:rowOff>42368</xdr:rowOff>
    </xdr:to>
    <xdr:sp macro="" textlink="">
      <xdr:nvSpPr>
        <xdr:cNvPr id="643" name="フローチャート: 判断 642"/>
        <xdr:cNvSpPr/>
      </xdr:nvSpPr>
      <xdr:spPr>
        <a:xfrm>
          <a:off x="13652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58895</xdr:rowOff>
    </xdr:from>
    <xdr:ext cx="378565" cy="259045"/>
    <xdr:sp macro="" textlink="">
      <xdr:nvSpPr>
        <xdr:cNvPr id="644" name="テキスト ボックス 643"/>
        <xdr:cNvSpPr txBox="1"/>
      </xdr:nvSpPr>
      <xdr:spPr>
        <a:xfrm>
          <a:off x="13514017" y="13089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61925</xdr:rowOff>
    </xdr:from>
    <xdr:to>
      <xdr:col>67</xdr:col>
      <xdr:colOff>101600</xdr:colOff>
      <xdr:row>77</xdr:row>
      <xdr:rowOff>163525</xdr:rowOff>
    </xdr:to>
    <xdr:sp macro="" textlink="">
      <xdr:nvSpPr>
        <xdr:cNvPr id="645" name="フローチャート: 判断 644"/>
        <xdr:cNvSpPr/>
      </xdr:nvSpPr>
      <xdr:spPr>
        <a:xfrm>
          <a:off x="12763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8602</xdr:rowOff>
    </xdr:from>
    <xdr:ext cx="378565" cy="259045"/>
    <xdr:sp macro="" textlink="">
      <xdr:nvSpPr>
        <xdr:cNvPr id="646" name="テキスト ボックス 645"/>
        <xdr:cNvSpPr txBox="1"/>
      </xdr:nvSpPr>
      <xdr:spPr>
        <a:xfrm>
          <a:off x="12625017" y="13038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71983</xdr:rowOff>
    </xdr:from>
    <xdr:to>
      <xdr:col>85</xdr:col>
      <xdr:colOff>177800</xdr:colOff>
      <xdr:row>79</xdr:row>
      <xdr:rowOff>2133</xdr:rowOff>
    </xdr:to>
    <xdr:sp macro="" textlink="">
      <xdr:nvSpPr>
        <xdr:cNvPr id="652" name="楕円 651"/>
        <xdr:cNvSpPr/>
      </xdr:nvSpPr>
      <xdr:spPr>
        <a:xfrm>
          <a:off x="16268700" y="1344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158360</xdr:rowOff>
    </xdr:from>
    <xdr:ext cx="313932" cy="259045"/>
    <xdr:sp macro="" textlink="">
      <xdr:nvSpPr>
        <xdr:cNvPr id="653" name="災害復旧費該当値テキスト"/>
        <xdr:cNvSpPr txBox="1"/>
      </xdr:nvSpPr>
      <xdr:spPr>
        <a:xfrm>
          <a:off x="16370300" y="133600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85243</xdr:rowOff>
    </xdr:from>
    <xdr:to>
      <xdr:col>81</xdr:col>
      <xdr:colOff>101600</xdr:colOff>
      <xdr:row>79</xdr:row>
      <xdr:rowOff>15393</xdr:rowOff>
    </xdr:to>
    <xdr:sp macro="" textlink="">
      <xdr:nvSpPr>
        <xdr:cNvPr id="654" name="楕円 653"/>
        <xdr:cNvSpPr/>
      </xdr:nvSpPr>
      <xdr:spPr>
        <a:xfrm>
          <a:off x="15430500" y="1345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6520</xdr:rowOff>
    </xdr:from>
    <xdr:ext cx="249299" cy="259045"/>
    <xdr:sp macro="" textlink="">
      <xdr:nvSpPr>
        <xdr:cNvPr id="655" name="テキスト ボックス 654"/>
        <xdr:cNvSpPr txBox="1"/>
      </xdr:nvSpPr>
      <xdr:spPr>
        <a:xfrm>
          <a:off x="15356650" y="135510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16205</xdr:rowOff>
    </xdr:from>
    <xdr:to>
      <xdr:col>76</xdr:col>
      <xdr:colOff>165100</xdr:colOff>
      <xdr:row>78</xdr:row>
      <xdr:rowOff>117805</xdr:rowOff>
    </xdr:to>
    <xdr:sp macro="" textlink="">
      <xdr:nvSpPr>
        <xdr:cNvPr id="656" name="楕円 655"/>
        <xdr:cNvSpPr/>
      </xdr:nvSpPr>
      <xdr:spPr>
        <a:xfrm>
          <a:off x="14541500" y="133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108932</xdr:rowOff>
    </xdr:from>
    <xdr:ext cx="378565" cy="259045"/>
    <xdr:sp macro="" textlink="">
      <xdr:nvSpPr>
        <xdr:cNvPr id="657" name="テキスト ボックス 656"/>
        <xdr:cNvSpPr txBox="1"/>
      </xdr:nvSpPr>
      <xdr:spPr>
        <a:xfrm>
          <a:off x="14403017" y="1348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85700</xdr:rowOff>
    </xdr:from>
    <xdr:to>
      <xdr:col>72</xdr:col>
      <xdr:colOff>38100</xdr:colOff>
      <xdr:row>79</xdr:row>
      <xdr:rowOff>15850</xdr:rowOff>
    </xdr:to>
    <xdr:sp macro="" textlink="">
      <xdr:nvSpPr>
        <xdr:cNvPr id="658" name="楕円 657"/>
        <xdr:cNvSpPr/>
      </xdr:nvSpPr>
      <xdr:spPr>
        <a:xfrm>
          <a:off x="13652500" y="134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6977</xdr:rowOff>
    </xdr:from>
    <xdr:ext cx="249299" cy="259045"/>
    <xdr:sp macro="" textlink="">
      <xdr:nvSpPr>
        <xdr:cNvPr id="659" name="テキスト ボックス 658"/>
        <xdr:cNvSpPr txBox="1"/>
      </xdr:nvSpPr>
      <xdr:spPr>
        <a:xfrm>
          <a:off x="13578650" y="13551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35864</xdr:rowOff>
    </xdr:from>
    <xdr:to>
      <xdr:col>67</xdr:col>
      <xdr:colOff>101600</xdr:colOff>
      <xdr:row>78</xdr:row>
      <xdr:rowOff>137464</xdr:rowOff>
    </xdr:to>
    <xdr:sp macro="" textlink="">
      <xdr:nvSpPr>
        <xdr:cNvPr id="660" name="楕円 659"/>
        <xdr:cNvSpPr/>
      </xdr:nvSpPr>
      <xdr:spPr>
        <a:xfrm>
          <a:off x="12763500" y="1340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128591</xdr:rowOff>
    </xdr:from>
    <xdr:ext cx="378565" cy="259045"/>
    <xdr:sp macro="" textlink="">
      <xdr:nvSpPr>
        <xdr:cNvPr id="661" name="テキスト ボックス 660"/>
        <xdr:cNvSpPr txBox="1"/>
      </xdr:nvSpPr>
      <xdr:spPr>
        <a:xfrm>
          <a:off x="12625017" y="13501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143244</xdr:rowOff>
    </xdr:from>
    <xdr:to>
      <xdr:col>85</xdr:col>
      <xdr:colOff>126364</xdr:colOff>
      <xdr:row>97</xdr:row>
      <xdr:rowOff>126136</xdr:rowOff>
    </xdr:to>
    <xdr:cxnSp macro="">
      <xdr:nvCxnSpPr>
        <xdr:cNvPr id="685" name="直線コネクタ 684"/>
        <xdr:cNvCxnSpPr/>
      </xdr:nvCxnSpPr>
      <xdr:spPr>
        <a:xfrm flipV="1">
          <a:off x="16317595" y="15745194"/>
          <a:ext cx="1269" cy="10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129963</xdr:rowOff>
    </xdr:from>
    <xdr:ext cx="534377" cy="259045"/>
    <xdr:sp macro="" textlink="">
      <xdr:nvSpPr>
        <xdr:cNvPr id="686" name="公債費最小値テキスト"/>
        <xdr:cNvSpPr txBox="1"/>
      </xdr:nvSpPr>
      <xdr:spPr>
        <a:xfrm>
          <a:off x="16370300" y="1676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126136</xdr:rowOff>
    </xdr:from>
    <xdr:to>
      <xdr:col>86</xdr:col>
      <xdr:colOff>25400</xdr:colOff>
      <xdr:row>97</xdr:row>
      <xdr:rowOff>126136</xdr:rowOff>
    </xdr:to>
    <xdr:cxnSp macro="">
      <xdr:nvCxnSpPr>
        <xdr:cNvPr id="687" name="直線コネクタ 686"/>
        <xdr:cNvCxnSpPr/>
      </xdr:nvCxnSpPr>
      <xdr:spPr>
        <a:xfrm>
          <a:off x="16230600" y="1675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89921</xdr:rowOff>
    </xdr:from>
    <xdr:ext cx="534377" cy="259045"/>
    <xdr:sp macro="" textlink="">
      <xdr:nvSpPr>
        <xdr:cNvPr id="688" name="公債費最大値テキスト"/>
        <xdr:cNvSpPr txBox="1"/>
      </xdr:nvSpPr>
      <xdr:spPr>
        <a:xfrm>
          <a:off x="16370300" y="1552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143244</xdr:rowOff>
    </xdr:from>
    <xdr:to>
      <xdr:col>86</xdr:col>
      <xdr:colOff>25400</xdr:colOff>
      <xdr:row>91</xdr:row>
      <xdr:rowOff>143244</xdr:rowOff>
    </xdr:to>
    <xdr:cxnSp macro="">
      <xdr:nvCxnSpPr>
        <xdr:cNvPr id="689" name="直線コネクタ 688"/>
        <xdr:cNvCxnSpPr/>
      </xdr:nvCxnSpPr>
      <xdr:spPr>
        <a:xfrm>
          <a:off x="16230600" y="1574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119887</xdr:rowOff>
    </xdr:from>
    <xdr:to>
      <xdr:col>85</xdr:col>
      <xdr:colOff>127000</xdr:colOff>
      <xdr:row>95</xdr:row>
      <xdr:rowOff>170408</xdr:rowOff>
    </xdr:to>
    <xdr:cxnSp macro="">
      <xdr:nvCxnSpPr>
        <xdr:cNvPr id="690" name="直線コネクタ 689"/>
        <xdr:cNvCxnSpPr/>
      </xdr:nvCxnSpPr>
      <xdr:spPr>
        <a:xfrm>
          <a:off x="15481300" y="16407637"/>
          <a:ext cx="8382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104157</xdr:rowOff>
    </xdr:from>
    <xdr:ext cx="534377" cy="259045"/>
    <xdr:sp macro="" textlink="">
      <xdr:nvSpPr>
        <xdr:cNvPr id="691" name="公債費平均値テキスト"/>
        <xdr:cNvSpPr txBox="1"/>
      </xdr:nvSpPr>
      <xdr:spPr>
        <a:xfrm>
          <a:off x="16370300" y="16220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81280</xdr:rowOff>
    </xdr:from>
    <xdr:to>
      <xdr:col>85</xdr:col>
      <xdr:colOff>177800</xdr:colOff>
      <xdr:row>96</xdr:row>
      <xdr:rowOff>11430</xdr:rowOff>
    </xdr:to>
    <xdr:sp macro="" textlink="">
      <xdr:nvSpPr>
        <xdr:cNvPr id="692" name="フローチャート: 判断 691"/>
        <xdr:cNvSpPr/>
      </xdr:nvSpPr>
      <xdr:spPr>
        <a:xfrm>
          <a:off x="16268700" y="1636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100419</xdr:rowOff>
    </xdr:from>
    <xdr:to>
      <xdr:col>81</xdr:col>
      <xdr:colOff>50800</xdr:colOff>
      <xdr:row>95</xdr:row>
      <xdr:rowOff>119887</xdr:rowOff>
    </xdr:to>
    <xdr:cxnSp macro="">
      <xdr:nvCxnSpPr>
        <xdr:cNvPr id="693" name="直線コネクタ 692"/>
        <xdr:cNvCxnSpPr/>
      </xdr:nvCxnSpPr>
      <xdr:spPr>
        <a:xfrm>
          <a:off x="14592300" y="16388169"/>
          <a:ext cx="889000" cy="1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72155</xdr:rowOff>
    </xdr:from>
    <xdr:to>
      <xdr:col>81</xdr:col>
      <xdr:colOff>101600</xdr:colOff>
      <xdr:row>96</xdr:row>
      <xdr:rowOff>2305</xdr:rowOff>
    </xdr:to>
    <xdr:sp macro="" textlink="">
      <xdr:nvSpPr>
        <xdr:cNvPr id="694" name="フローチャート: 判断 693"/>
        <xdr:cNvSpPr/>
      </xdr:nvSpPr>
      <xdr:spPr>
        <a:xfrm>
          <a:off x="15430500" y="163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164882</xdr:rowOff>
    </xdr:from>
    <xdr:ext cx="534377" cy="259045"/>
    <xdr:sp macro="" textlink="">
      <xdr:nvSpPr>
        <xdr:cNvPr id="695" name="テキスト ボックス 694"/>
        <xdr:cNvSpPr txBox="1"/>
      </xdr:nvSpPr>
      <xdr:spPr>
        <a:xfrm>
          <a:off x="15214111" y="1645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97410</xdr:rowOff>
    </xdr:from>
    <xdr:to>
      <xdr:col>76</xdr:col>
      <xdr:colOff>114300</xdr:colOff>
      <xdr:row>95</xdr:row>
      <xdr:rowOff>100419</xdr:rowOff>
    </xdr:to>
    <xdr:cxnSp macro="">
      <xdr:nvCxnSpPr>
        <xdr:cNvPr id="696" name="直線コネクタ 695"/>
        <xdr:cNvCxnSpPr/>
      </xdr:nvCxnSpPr>
      <xdr:spPr>
        <a:xfrm>
          <a:off x="13703300" y="16385160"/>
          <a:ext cx="889000" cy="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40532</xdr:rowOff>
    </xdr:from>
    <xdr:to>
      <xdr:col>76</xdr:col>
      <xdr:colOff>165100</xdr:colOff>
      <xdr:row>95</xdr:row>
      <xdr:rowOff>142132</xdr:rowOff>
    </xdr:to>
    <xdr:sp macro="" textlink="">
      <xdr:nvSpPr>
        <xdr:cNvPr id="697" name="フローチャート: 判断 696"/>
        <xdr:cNvSpPr/>
      </xdr:nvSpPr>
      <xdr:spPr>
        <a:xfrm>
          <a:off x="145415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158659</xdr:rowOff>
    </xdr:from>
    <xdr:ext cx="534377" cy="259045"/>
    <xdr:sp macro="" textlink="">
      <xdr:nvSpPr>
        <xdr:cNvPr id="698" name="テキスト ボックス 697"/>
        <xdr:cNvSpPr txBox="1"/>
      </xdr:nvSpPr>
      <xdr:spPr>
        <a:xfrm>
          <a:off x="14325111" y="1610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97410</xdr:rowOff>
    </xdr:from>
    <xdr:to>
      <xdr:col>71</xdr:col>
      <xdr:colOff>177800</xdr:colOff>
      <xdr:row>95</xdr:row>
      <xdr:rowOff>109182</xdr:rowOff>
    </xdr:to>
    <xdr:cxnSp macro="">
      <xdr:nvCxnSpPr>
        <xdr:cNvPr id="699" name="直線コネクタ 698"/>
        <xdr:cNvCxnSpPr/>
      </xdr:nvCxnSpPr>
      <xdr:spPr>
        <a:xfrm flipV="1">
          <a:off x="12814300" y="16385160"/>
          <a:ext cx="889000" cy="1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5784</xdr:rowOff>
    </xdr:from>
    <xdr:to>
      <xdr:col>72</xdr:col>
      <xdr:colOff>38100</xdr:colOff>
      <xdr:row>95</xdr:row>
      <xdr:rowOff>107384</xdr:rowOff>
    </xdr:to>
    <xdr:sp macro="" textlink="">
      <xdr:nvSpPr>
        <xdr:cNvPr id="700" name="フローチャート: 判断 699"/>
        <xdr:cNvSpPr/>
      </xdr:nvSpPr>
      <xdr:spPr>
        <a:xfrm>
          <a:off x="13652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123911</xdr:rowOff>
    </xdr:from>
    <xdr:ext cx="534377" cy="259045"/>
    <xdr:sp macro="" textlink="">
      <xdr:nvSpPr>
        <xdr:cNvPr id="701" name="テキスト ボックス 700"/>
        <xdr:cNvSpPr txBox="1"/>
      </xdr:nvSpPr>
      <xdr:spPr>
        <a:xfrm>
          <a:off x="13436111" y="16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7308</xdr:rowOff>
    </xdr:from>
    <xdr:to>
      <xdr:col>67</xdr:col>
      <xdr:colOff>101600</xdr:colOff>
      <xdr:row>95</xdr:row>
      <xdr:rowOff>108908</xdr:rowOff>
    </xdr:to>
    <xdr:sp macro="" textlink="">
      <xdr:nvSpPr>
        <xdr:cNvPr id="702" name="フローチャート: 判断 701"/>
        <xdr:cNvSpPr/>
      </xdr:nvSpPr>
      <xdr:spPr>
        <a:xfrm>
          <a:off x="12763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125435</xdr:rowOff>
    </xdr:from>
    <xdr:ext cx="534377" cy="259045"/>
    <xdr:sp macro="" textlink="">
      <xdr:nvSpPr>
        <xdr:cNvPr id="703" name="テキスト ボックス 702"/>
        <xdr:cNvSpPr txBox="1"/>
      </xdr:nvSpPr>
      <xdr:spPr>
        <a:xfrm>
          <a:off x="12547111" y="160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119608</xdr:rowOff>
    </xdr:from>
    <xdr:to>
      <xdr:col>85</xdr:col>
      <xdr:colOff>177800</xdr:colOff>
      <xdr:row>96</xdr:row>
      <xdr:rowOff>49758</xdr:rowOff>
    </xdr:to>
    <xdr:sp macro="" textlink="">
      <xdr:nvSpPr>
        <xdr:cNvPr id="709" name="楕円 708"/>
        <xdr:cNvSpPr/>
      </xdr:nvSpPr>
      <xdr:spPr>
        <a:xfrm>
          <a:off x="16268700" y="1640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98035</xdr:rowOff>
    </xdr:from>
    <xdr:ext cx="534377" cy="259045"/>
    <xdr:sp macro="" textlink="">
      <xdr:nvSpPr>
        <xdr:cNvPr id="710" name="公債費該当値テキスト"/>
        <xdr:cNvSpPr txBox="1"/>
      </xdr:nvSpPr>
      <xdr:spPr>
        <a:xfrm>
          <a:off x="16370300" y="1638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69087</xdr:rowOff>
    </xdr:from>
    <xdr:to>
      <xdr:col>81</xdr:col>
      <xdr:colOff>101600</xdr:colOff>
      <xdr:row>95</xdr:row>
      <xdr:rowOff>170687</xdr:rowOff>
    </xdr:to>
    <xdr:sp macro="" textlink="">
      <xdr:nvSpPr>
        <xdr:cNvPr id="711" name="楕円 710"/>
        <xdr:cNvSpPr/>
      </xdr:nvSpPr>
      <xdr:spPr>
        <a:xfrm>
          <a:off x="15430500" y="1635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15764</xdr:rowOff>
    </xdr:from>
    <xdr:ext cx="534377" cy="259045"/>
    <xdr:sp macro="" textlink="">
      <xdr:nvSpPr>
        <xdr:cNvPr id="712" name="テキスト ボックス 711"/>
        <xdr:cNvSpPr txBox="1"/>
      </xdr:nvSpPr>
      <xdr:spPr>
        <a:xfrm>
          <a:off x="15214111" y="1613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49619</xdr:rowOff>
    </xdr:from>
    <xdr:to>
      <xdr:col>76</xdr:col>
      <xdr:colOff>165100</xdr:colOff>
      <xdr:row>95</xdr:row>
      <xdr:rowOff>151219</xdr:rowOff>
    </xdr:to>
    <xdr:sp macro="" textlink="">
      <xdr:nvSpPr>
        <xdr:cNvPr id="713" name="楕円 712"/>
        <xdr:cNvSpPr/>
      </xdr:nvSpPr>
      <xdr:spPr>
        <a:xfrm>
          <a:off x="14541500" y="1633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142346</xdr:rowOff>
    </xdr:from>
    <xdr:ext cx="534377" cy="259045"/>
    <xdr:sp macro="" textlink="">
      <xdr:nvSpPr>
        <xdr:cNvPr id="714" name="テキスト ボックス 713"/>
        <xdr:cNvSpPr txBox="1"/>
      </xdr:nvSpPr>
      <xdr:spPr>
        <a:xfrm>
          <a:off x="14325111" y="1643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46610</xdr:rowOff>
    </xdr:from>
    <xdr:to>
      <xdr:col>72</xdr:col>
      <xdr:colOff>38100</xdr:colOff>
      <xdr:row>95</xdr:row>
      <xdr:rowOff>148210</xdr:rowOff>
    </xdr:to>
    <xdr:sp macro="" textlink="">
      <xdr:nvSpPr>
        <xdr:cNvPr id="715" name="楕円 714"/>
        <xdr:cNvSpPr/>
      </xdr:nvSpPr>
      <xdr:spPr>
        <a:xfrm>
          <a:off x="13652500" y="1633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139337</xdr:rowOff>
    </xdr:from>
    <xdr:ext cx="534377" cy="259045"/>
    <xdr:sp macro="" textlink="">
      <xdr:nvSpPr>
        <xdr:cNvPr id="716" name="テキスト ボックス 715"/>
        <xdr:cNvSpPr txBox="1"/>
      </xdr:nvSpPr>
      <xdr:spPr>
        <a:xfrm>
          <a:off x="13436111" y="164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58382</xdr:rowOff>
    </xdr:from>
    <xdr:to>
      <xdr:col>67</xdr:col>
      <xdr:colOff>101600</xdr:colOff>
      <xdr:row>95</xdr:row>
      <xdr:rowOff>159982</xdr:rowOff>
    </xdr:to>
    <xdr:sp macro="" textlink="">
      <xdr:nvSpPr>
        <xdr:cNvPr id="717" name="楕円 716"/>
        <xdr:cNvSpPr/>
      </xdr:nvSpPr>
      <xdr:spPr>
        <a:xfrm>
          <a:off x="12763500" y="1634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151109</xdr:rowOff>
    </xdr:from>
    <xdr:ext cx="534377" cy="259045"/>
    <xdr:sp macro="" textlink="">
      <xdr:nvSpPr>
        <xdr:cNvPr id="718" name="テキスト ボックス 717"/>
        <xdr:cNvSpPr txBox="1"/>
      </xdr:nvSpPr>
      <xdr:spPr>
        <a:xfrm>
          <a:off x="12547111" y="1643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84836</xdr:rowOff>
    </xdr:from>
    <xdr:to>
      <xdr:col>116</xdr:col>
      <xdr:colOff>62864</xdr:colOff>
      <xdr:row>39</xdr:row>
      <xdr:rowOff>44450</xdr:rowOff>
    </xdr:to>
    <xdr:cxnSp macro="">
      <xdr:nvCxnSpPr>
        <xdr:cNvPr id="742" name="直線コネクタ 741"/>
        <xdr:cNvCxnSpPr/>
      </xdr:nvCxnSpPr>
      <xdr:spPr>
        <a:xfrm flipV="1">
          <a:off x="22159595" y="5228336"/>
          <a:ext cx="1269" cy="1502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31513</xdr:rowOff>
    </xdr:from>
    <xdr:ext cx="469744" cy="259045"/>
    <xdr:sp macro="" textlink="">
      <xdr:nvSpPr>
        <xdr:cNvPr id="745" name="諸支出金最大値テキスト"/>
        <xdr:cNvSpPr txBox="1"/>
      </xdr:nvSpPr>
      <xdr:spPr>
        <a:xfrm>
          <a:off x="22212300" y="500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84836</xdr:rowOff>
    </xdr:from>
    <xdr:to>
      <xdr:col>116</xdr:col>
      <xdr:colOff>152400</xdr:colOff>
      <xdr:row>30</xdr:row>
      <xdr:rowOff>84836</xdr:rowOff>
    </xdr:to>
    <xdr:cxnSp macro="">
      <xdr:nvCxnSpPr>
        <xdr:cNvPr id="746" name="直線コネクタ 745"/>
        <xdr:cNvCxnSpPr/>
      </xdr:nvCxnSpPr>
      <xdr:spPr>
        <a:xfrm>
          <a:off x="22072600" y="522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114825</xdr:rowOff>
    </xdr:from>
    <xdr:ext cx="313932" cy="259045"/>
    <xdr:sp macro="" textlink="">
      <xdr:nvSpPr>
        <xdr:cNvPr id="748" name="諸支出金平均値テキスト"/>
        <xdr:cNvSpPr txBox="1"/>
      </xdr:nvSpPr>
      <xdr:spPr>
        <a:xfrm>
          <a:off x="22212300" y="645847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91948</xdr:rowOff>
    </xdr:from>
    <xdr:to>
      <xdr:col>116</xdr:col>
      <xdr:colOff>114300</xdr:colOff>
      <xdr:row>39</xdr:row>
      <xdr:rowOff>22098</xdr:rowOff>
    </xdr:to>
    <xdr:sp macro="" textlink="">
      <xdr:nvSpPr>
        <xdr:cNvPr id="749" name="フローチャート: 判断 748"/>
        <xdr:cNvSpPr/>
      </xdr:nvSpPr>
      <xdr:spPr>
        <a:xfrm>
          <a:off x="22110700" y="660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21082</xdr:rowOff>
    </xdr:from>
    <xdr:to>
      <xdr:col>112</xdr:col>
      <xdr:colOff>38100</xdr:colOff>
      <xdr:row>38</xdr:row>
      <xdr:rowOff>122682</xdr:rowOff>
    </xdr:to>
    <xdr:sp macro="" textlink="">
      <xdr:nvSpPr>
        <xdr:cNvPr id="751" name="フローチャート: 判断 750"/>
        <xdr:cNvSpPr/>
      </xdr:nvSpPr>
      <xdr:spPr>
        <a:xfrm>
          <a:off x="212725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139209</xdr:rowOff>
    </xdr:from>
    <xdr:ext cx="378565" cy="259045"/>
    <xdr:sp macro="" textlink="">
      <xdr:nvSpPr>
        <xdr:cNvPr id="752" name="テキスト ボックス 751"/>
        <xdr:cNvSpPr txBox="1"/>
      </xdr:nvSpPr>
      <xdr:spPr>
        <a:xfrm>
          <a:off x="21134017" y="6311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128524</xdr:rowOff>
    </xdr:from>
    <xdr:to>
      <xdr:col>107</xdr:col>
      <xdr:colOff>101600</xdr:colOff>
      <xdr:row>38</xdr:row>
      <xdr:rowOff>58674</xdr:rowOff>
    </xdr:to>
    <xdr:sp macro="" textlink="">
      <xdr:nvSpPr>
        <xdr:cNvPr id="754" name="フローチャート: 判断 753"/>
        <xdr:cNvSpPr/>
      </xdr:nvSpPr>
      <xdr:spPr>
        <a:xfrm>
          <a:off x="20383500" y="64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75201</xdr:rowOff>
    </xdr:from>
    <xdr:ext cx="378565" cy="259045"/>
    <xdr:sp macro="" textlink="">
      <xdr:nvSpPr>
        <xdr:cNvPr id="755" name="テキスト ボックス 754"/>
        <xdr:cNvSpPr txBox="1"/>
      </xdr:nvSpPr>
      <xdr:spPr>
        <a:xfrm>
          <a:off x="20245017" y="6247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59944</xdr:rowOff>
    </xdr:from>
    <xdr:to>
      <xdr:col>102</xdr:col>
      <xdr:colOff>165100</xdr:colOff>
      <xdr:row>37</xdr:row>
      <xdr:rowOff>161544</xdr:rowOff>
    </xdr:to>
    <xdr:sp macro="" textlink="">
      <xdr:nvSpPr>
        <xdr:cNvPr id="757" name="フローチャート: 判断 756"/>
        <xdr:cNvSpPr/>
      </xdr:nvSpPr>
      <xdr:spPr>
        <a:xfrm>
          <a:off x="19494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6621</xdr:rowOff>
    </xdr:from>
    <xdr:ext cx="378565" cy="259045"/>
    <xdr:sp macro="" textlink="">
      <xdr:nvSpPr>
        <xdr:cNvPr id="758" name="テキスト ボックス 757"/>
        <xdr:cNvSpPr txBox="1"/>
      </xdr:nvSpPr>
      <xdr:spPr>
        <a:xfrm>
          <a:off x="19356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143002</xdr:rowOff>
    </xdr:from>
    <xdr:to>
      <xdr:col>98</xdr:col>
      <xdr:colOff>38100</xdr:colOff>
      <xdr:row>37</xdr:row>
      <xdr:rowOff>73152</xdr:rowOff>
    </xdr:to>
    <xdr:sp macro="" textlink="">
      <xdr:nvSpPr>
        <xdr:cNvPr id="759" name="フローチャート: 判断 758"/>
        <xdr:cNvSpPr/>
      </xdr:nvSpPr>
      <xdr:spPr>
        <a:xfrm>
          <a:off x="18605500" y="63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89679</xdr:rowOff>
    </xdr:from>
    <xdr:ext cx="378565" cy="259045"/>
    <xdr:sp macro="" textlink="">
      <xdr:nvSpPr>
        <xdr:cNvPr id="760" name="テキスト ボックス 759"/>
        <xdr:cNvSpPr txBox="1"/>
      </xdr:nvSpPr>
      <xdr:spPr>
        <a:xfrm>
          <a:off x="18467017" y="6090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民生費については、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自立支援事業や生活保護事業が逓増していることに加え、保育所等整備事業をはじめとする子ども子育て関連事業費が増加したことなどから前年に比べて増加した。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衛生費については、病院の財産処分に伴う繰上償還に係る病院事業債管理事業特別会計への繰出金が皆減した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ことなどから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前年に比べて大幅に減少した。</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教育費については、児童クラブの整備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中学校給食の準備に伴う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関連事業費が増加したことなどから前年に比べて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兵庫県加古川市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年度以降取崩しを行っていないため、一定の水準を維持している。平成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年度に比べ、約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万円増加した。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実質収支額、実質単年度収支については、平成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年度に実質単年度収支が赤字となったが、平成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年度以降は、実質収支額、実質単年度収支ともに黒字となっている。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兵庫県加古川市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毎年赤字となっている駐車場事業については、平成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年度で公債費の償還が終了しているため、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改善傾向にある。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駐車場事業以外の会計では安定的に黒字を維持して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兵庫県加古川市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元利償還金については、大部分を占める一般会計における元利償還金が過去の投資的事業の抑制等により減少しているため、全体としても減少に転じている。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算入公債費等については、病院事業債における元利償還金に対する密度補正による基準財政需要額への算入が大幅に減少したため、全体としても減少している。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兵庫県加古川市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将来負担額については、主に公営企業債等繰入見込額の増により、前年度から増加した。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充当可能財源等についても、充当可能基金の増、都市計画税の充当見込額の増による充当可能特定歳入が増となったため、前年度から増加しており、将来負担額の増加を上回ったため、全体として分子は減少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兵庫県加古川市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将来における社会経済情勢の変化及び適正な福祉需要に対応するため、福祉コミュニティ基金に新規積立を行ったことから、残高は増加した。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経済情勢の急激な悪化や災害の発生などに備える一方、公共施設等の老朽化対策や、少子高齢化に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対応するため、計画的に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活用を図る。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　公共施設等の整備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・福祉コミュニティ基金・・・福祉コミュニティの形成及び発展に係る事業の推進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・日光山墓園管理基金・・・　日光山墓園の管理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　基金の運用利子を積み立てたことによる増加。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・福祉コミュニティ基金・・・将来における社会経済情勢の変化及び適正な福祉需要に対応するため新たに積み立てたことによる増加。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・日光山墓園管理基金・・・　墓園の永代管理料及び基金の運用利子を積み立てたことによる増加。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　公共施設等の長寿命化に資する事業などに活用する。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・福祉コミュニティ基金・・・少子高齢化に対応するための福祉コミュニティ施策に活用する。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・日光山墓園管理基金・・・　基金の運用利子を管理費用として活用する。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前年度決算剰余金及び基金の運用利子を積み立てたことによる増加。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毎年度、前年度決算剰余金の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以上を積み立てる。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経済情勢が急激に悪化した場合や災害が発生した場合等に活用する。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基金の運用利子を積み立てたことによる増加。</a:t>
          </a:r>
          <a:endParaRPr lang="ja-JP" altLang="ja-JP" sz="1300">
            <a:effectLst/>
            <a:latin typeface="ＭＳ ゴシック" panose="020B0609070205080204" pitchFamily="49" charset="-128"/>
            <a:ea typeface="ＭＳ ゴシック" panose="020B0609070205080204" pitchFamily="49" charset="-128"/>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公共施設の財産処分や、災害等による滅失等により繰上償還が必要になった場合に活用する。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兵庫県加古川市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267,151
264,573
138.48
81,891,341
81,386,390
312,084
48,406,015
72,179,476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a:t>
          </a:r>
          <a:r>
            <a:rPr kumimoji="1" lang="ja-JP" altLang="en-US" sz="1100">
              <a:solidFill>
                <a:schemeClr val="dk1"/>
              </a:solidFill>
              <a:effectLst/>
              <a:latin typeface="+mn-lt"/>
              <a:ea typeface="+mn-ea"/>
              <a:cs typeface="+mn-cs"/>
            </a:rPr>
            <a:t>、上昇傾向にあるものの、</a:t>
          </a:r>
          <a:r>
            <a:rPr kumimoji="1" lang="ja-JP" altLang="ja-JP" sz="1100">
              <a:solidFill>
                <a:schemeClr val="dk1"/>
              </a:solidFill>
              <a:effectLst/>
              <a:latin typeface="+mn-lt"/>
              <a:ea typeface="+mn-ea"/>
              <a:cs typeface="+mn-cs"/>
            </a:rPr>
            <a:t>類似団体内平均値と比較すると若干下回っており、全体としては有形固定資産の償却が特別進んでいるわけではない。</a:t>
          </a:r>
          <a:endParaRPr lang="ja-JP" altLang="ja-JP">
            <a:effectLst/>
          </a:endParaRPr>
        </a:p>
        <a:p>
          <a:r>
            <a:rPr kumimoji="1" lang="ja-JP" altLang="ja-JP" sz="1100">
              <a:solidFill>
                <a:schemeClr val="dk1"/>
              </a:solidFill>
              <a:effectLst/>
              <a:latin typeface="+mn-lt"/>
              <a:ea typeface="+mn-ea"/>
              <a:cs typeface="+mn-cs"/>
            </a:rPr>
            <a:t>　一方で、施設毎の有形固定資産減価償却率は</a:t>
          </a:r>
          <a:r>
            <a:rPr kumimoji="1" lang="ja-JP" altLang="en-US" sz="1100">
              <a:solidFill>
                <a:schemeClr val="dk1"/>
              </a:solidFill>
              <a:effectLst/>
              <a:latin typeface="+mn-lt"/>
              <a:ea typeface="+mn-ea"/>
              <a:cs typeface="+mn-cs"/>
            </a:rPr>
            <a:t>、類似団体内平均値との</a:t>
          </a:r>
          <a:r>
            <a:rPr kumimoji="1" lang="ja-JP" altLang="ja-JP" sz="1100">
              <a:solidFill>
                <a:schemeClr val="dk1"/>
              </a:solidFill>
              <a:effectLst/>
              <a:latin typeface="+mn-lt"/>
              <a:ea typeface="+mn-ea"/>
              <a:cs typeface="+mn-cs"/>
            </a:rPr>
            <a:t>差が大きいものもあり、今後は公共施設等の再編や大規模改修により有形固定資産減価償却率が変動していくことが見込まれる</a:t>
          </a:r>
          <a:r>
            <a:rPr kumimoji="1" lang="ja-JP" altLang="en-US" sz="1100">
              <a:solidFill>
                <a:schemeClr val="dk1"/>
              </a:solidFill>
              <a:effectLst/>
              <a:latin typeface="+mn-lt"/>
              <a:ea typeface="+mn-ea"/>
              <a:cs typeface="+mn-cs"/>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38989</xdr:rowOff>
    </xdr:from>
    <xdr:to>
      <xdr:col>23</xdr:col>
      <xdr:colOff>85090</xdr:colOff>
      <xdr:row>32</xdr:row>
      <xdr:rowOff>154559</xdr:rowOff>
    </xdr:to>
    <xdr:cxnSp macro="">
      <xdr:nvCxnSpPr>
        <xdr:cNvPr id="69" name="直線コネクタ 68"/>
        <xdr:cNvCxnSpPr/>
      </xdr:nvCxnSpPr>
      <xdr:spPr>
        <a:xfrm flipV="1">
          <a:off x="4760595" y="5268214"/>
          <a:ext cx="1270" cy="114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158386</xdr:rowOff>
    </xdr:from>
    <xdr:ext cx="405111" cy="259045"/>
    <xdr:sp macro="" textlink="">
      <xdr:nvSpPr>
        <xdr:cNvPr id="70" name="有形固定資産減価償却率最小値テキスト"/>
        <xdr:cNvSpPr txBox="1"/>
      </xdr:nvSpPr>
      <xdr:spPr>
        <a:xfrm>
          <a:off x="4813300" y="6416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154559</xdr:rowOff>
    </xdr:from>
    <xdr:to>
      <xdr:col>23</xdr:col>
      <xdr:colOff>174625</xdr:colOff>
      <xdr:row>32</xdr:row>
      <xdr:rowOff>154559</xdr:rowOff>
    </xdr:to>
    <xdr:cxnSp macro="">
      <xdr:nvCxnSpPr>
        <xdr:cNvPr id="71" name="直線コネクタ 70"/>
        <xdr:cNvCxnSpPr/>
      </xdr:nvCxnSpPr>
      <xdr:spPr>
        <a:xfrm>
          <a:off x="4673600" y="641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157116</xdr:rowOff>
    </xdr:from>
    <xdr:ext cx="405111" cy="259045"/>
    <xdr:sp macro="" textlink="">
      <xdr:nvSpPr>
        <xdr:cNvPr id="72" name="有形固定資産減価償却率最大値テキスト"/>
        <xdr:cNvSpPr txBox="1"/>
      </xdr:nvSpPr>
      <xdr:spPr>
        <a:xfrm>
          <a:off x="4813300" y="5043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38989</xdr:rowOff>
    </xdr:from>
    <xdr:to>
      <xdr:col>23</xdr:col>
      <xdr:colOff>174625</xdr:colOff>
      <xdr:row>26</xdr:row>
      <xdr:rowOff>38989</xdr:rowOff>
    </xdr:to>
    <xdr:cxnSp macro="">
      <xdr:nvCxnSpPr>
        <xdr:cNvPr id="73" name="直線コネクタ 72"/>
        <xdr:cNvCxnSpPr/>
      </xdr:nvCxnSpPr>
      <xdr:spPr>
        <a:xfrm>
          <a:off x="4673600" y="5268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71010</xdr:rowOff>
    </xdr:from>
    <xdr:ext cx="405111" cy="259045"/>
    <xdr:sp macro="" textlink="">
      <xdr:nvSpPr>
        <xdr:cNvPr id="74" name="有形固定資産減価償却率平均値テキスト"/>
        <xdr:cNvSpPr txBox="1"/>
      </xdr:nvSpPr>
      <xdr:spPr>
        <a:xfrm>
          <a:off x="4813300" y="5643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48133</xdr:rowOff>
    </xdr:from>
    <xdr:to>
      <xdr:col>23</xdr:col>
      <xdr:colOff>136525</xdr:colOff>
      <xdr:row>29</xdr:row>
      <xdr:rowOff>149733</xdr:rowOff>
    </xdr:to>
    <xdr:sp macro="" textlink="">
      <xdr:nvSpPr>
        <xdr:cNvPr id="75" name="フローチャート: 判断 74"/>
        <xdr:cNvSpPr/>
      </xdr:nvSpPr>
      <xdr:spPr>
        <a:xfrm>
          <a:off x="47117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134493</xdr:rowOff>
    </xdr:from>
    <xdr:to>
      <xdr:col>19</xdr:col>
      <xdr:colOff>187325</xdr:colOff>
      <xdr:row>30</xdr:row>
      <xdr:rowOff>64643</xdr:rowOff>
    </xdr:to>
    <xdr:sp macro="" textlink="">
      <xdr:nvSpPr>
        <xdr:cNvPr id="76" name="フローチャート: 判断 75"/>
        <xdr:cNvSpPr/>
      </xdr:nvSpPr>
      <xdr:spPr>
        <a:xfrm>
          <a:off x="4000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92583</xdr:rowOff>
    </xdr:from>
    <xdr:to>
      <xdr:col>15</xdr:col>
      <xdr:colOff>187325</xdr:colOff>
      <xdr:row>31</xdr:row>
      <xdr:rowOff>22733</xdr:rowOff>
    </xdr:to>
    <xdr:sp macro="" textlink="">
      <xdr:nvSpPr>
        <xdr:cNvPr id="77" name="フローチャート: 判断 76"/>
        <xdr:cNvSpPr/>
      </xdr:nvSpPr>
      <xdr:spPr>
        <a:xfrm>
          <a:off x="3238500" y="600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27813</xdr:rowOff>
    </xdr:from>
    <xdr:to>
      <xdr:col>23</xdr:col>
      <xdr:colOff>136525</xdr:colOff>
      <xdr:row>30</xdr:row>
      <xdr:rowOff>129413</xdr:rowOff>
    </xdr:to>
    <xdr:sp macro="" textlink="">
      <xdr:nvSpPr>
        <xdr:cNvPr id="83" name="楕円 82"/>
        <xdr:cNvSpPr/>
      </xdr:nvSpPr>
      <xdr:spPr>
        <a:xfrm>
          <a:off x="4711700" y="594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6240</xdr:rowOff>
    </xdr:from>
    <xdr:ext cx="405111" cy="259045"/>
    <xdr:sp macro="" textlink="">
      <xdr:nvSpPr>
        <xdr:cNvPr id="84" name="有形固定資産減価償却率該当値テキスト"/>
        <xdr:cNvSpPr txBox="1"/>
      </xdr:nvSpPr>
      <xdr:spPr>
        <a:xfrm>
          <a:off x="4813300" y="5921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92583</xdr:rowOff>
    </xdr:from>
    <xdr:to>
      <xdr:col>19</xdr:col>
      <xdr:colOff>187325</xdr:colOff>
      <xdr:row>31</xdr:row>
      <xdr:rowOff>22733</xdr:rowOff>
    </xdr:to>
    <xdr:sp macro="" textlink="">
      <xdr:nvSpPr>
        <xdr:cNvPr id="85" name="楕円 84"/>
        <xdr:cNvSpPr/>
      </xdr:nvSpPr>
      <xdr:spPr>
        <a:xfrm>
          <a:off x="4000500" y="600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78613</xdr:rowOff>
    </xdr:from>
    <xdr:to>
      <xdr:col>23</xdr:col>
      <xdr:colOff>85725</xdr:colOff>
      <xdr:row>30</xdr:row>
      <xdr:rowOff>143383</xdr:rowOff>
    </xdr:to>
    <xdr:cxnSp macro="">
      <xdr:nvCxnSpPr>
        <xdr:cNvPr id="86" name="直線コネクタ 85"/>
        <xdr:cNvCxnSpPr/>
      </xdr:nvCxnSpPr>
      <xdr:spPr>
        <a:xfrm flipV="1">
          <a:off x="4051300" y="5993638"/>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165989</xdr:rowOff>
    </xdr:from>
    <xdr:to>
      <xdr:col>15</xdr:col>
      <xdr:colOff>187325</xdr:colOff>
      <xdr:row>31</xdr:row>
      <xdr:rowOff>96139</xdr:rowOff>
    </xdr:to>
    <xdr:sp macro="" textlink="">
      <xdr:nvSpPr>
        <xdr:cNvPr id="87" name="楕円 86"/>
        <xdr:cNvSpPr/>
      </xdr:nvSpPr>
      <xdr:spPr>
        <a:xfrm>
          <a:off x="3238500" y="60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143383</xdr:rowOff>
    </xdr:from>
    <xdr:to>
      <xdr:col>19</xdr:col>
      <xdr:colOff>136525</xdr:colOff>
      <xdr:row>31</xdr:row>
      <xdr:rowOff>45339</xdr:rowOff>
    </xdr:to>
    <xdr:cxnSp macro="">
      <xdr:nvCxnSpPr>
        <xdr:cNvPr id="88" name="直線コネクタ 87"/>
        <xdr:cNvCxnSpPr/>
      </xdr:nvCxnSpPr>
      <xdr:spPr>
        <a:xfrm flipV="1">
          <a:off x="3289300" y="6058408"/>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81170</xdr:rowOff>
    </xdr:from>
    <xdr:ext cx="405111" cy="259045"/>
    <xdr:sp macro="" textlink="">
      <xdr:nvSpPr>
        <xdr:cNvPr id="89" name="n_1aveValue有形固定資産減価償却率"/>
        <xdr:cNvSpPr txBox="1"/>
      </xdr:nvSpPr>
      <xdr:spPr>
        <a:xfrm>
          <a:off x="3836044" y="565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39260</xdr:rowOff>
    </xdr:from>
    <xdr:ext cx="405111" cy="259045"/>
    <xdr:sp macro="" textlink="">
      <xdr:nvSpPr>
        <xdr:cNvPr id="90" name="n_2aveValue有形固定資産減価償却率"/>
        <xdr:cNvSpPr txBox="1"/>
      </xdr:nvSpPr>
      <xdr:spPr>
        <a:xfrm>
          <a:off x="3086744" y="5782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13860</xdr:rowOff>
    </xdr:from>
    <xdr:ext cx="405111" cy="259045"/>
    <xdr:sp macro="" textlink="">
      <xdr:nvSpPr>
        <xdr:cNvPr id="91" name="n_1mainValue有形固定資産減価償却率"/>
        <xdr:cNvSpPr txBox="1"/>
      </xdr:nvSpPr>
      <xdr:spPr>
        <a:xfrm>
          <a:off x="3836044" y="6100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87266</xdr:rowOff>
    </xdr:from>
    <xdr:ext cx="405111" cy="259045"/>
    <xdr:sp macro="" textlink="">
      <xdr:nvSpPr>
        <xdr:cNvPr id="92" name="n_2mainValue有形固定資産減価償却率"/>
        <xdr:cNvSpPr txBox="1"/>
      </xdr:nvSpPr>
      <xdr:spPr>
        <a:xfrm>
          <a:off x="3086744" y="617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4" name="正方形/長方形 9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5" name="正方形/長方形 94"/>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債務償還可能年数は</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類似団体</a:t>
          </a:r>
          <a:r>
            <a:rPr kumimoji="1" lang="ja-JP" altLang="en-US" sz="1100" baseline="0">
              <a:solidFill>
                <a:schemeClr val="dk1"/>
              </a:solidFill>
              <a:effectLst/>
              <a:latin typeface="+mn-lt"/>
              <a:ea typeface="+mn-ea"/>
              <a:cs typeface="+mn-cs"/>
            </a:rPr>
            <a:t>内</a:t>
          </a:r>
          <a:r>
            <a:rPr kumimoji="1" lang="ja-JP" altLang="ja-JP" sz="1100" baseline="0">
              <a:solidFill>
                <a:schemeClr val="dk1"/>
              </a:solidFill>
              <a:effectLst/>
              <a:latin typeface="+mn-lt"/>
              <a:ea typeface="+mn-ea"/>
              <a:cs typeface="+mn-cs"/>
            </a:rPr>
            <a:t>平均</a:t>
          </a:r>
          <a:r>
            <a:rPr kumimoji="1" lang="ja-JP" altLang="en-US" sz="1100" baseline="0">
              <a:solidFill>
                <a:schemeClr val="dk1"/>
              </a:solidFill>
              <a:effectLst/>
              <a:latin typeface="+mn-lt"/>
              <a:ea typeface="+mn-ea"/>
              <a:cs typeface="+mn-cs"/>
            </a:rPr>
            <a:t>値</a:t>
          </a:r>
          <a:r>
            <a:rPr kumimoji="1" lang="ja-JP" altLang="ja-JP" sz="1100" baseline="0">
              <a:solidFill>
                <a:schemeClr val="dk1"/>
              </a:solidFill>
              <a:effectLst/>
              <a:latin typeface="+mn-lt"/>
              <a:ea typeface="+mn-ea"/>
              <a:cs typeface="+mn-cs"/>
            </a:rPr>
            <a:t>を下回っており、</a:t>
          </a:r>
          <a:r>
            <a:rPr kumimoji="1" lang="ja-JP" altLang="en-US" sz="1100" baseline="0">
              <a:solidFill>
                <a:schemeClr val="dk1"/>
              </a:solidFill>
              <a:effectLst/>
              <a:latin typeface="+mn-lt"/>
              <a:ea typeface="+mn-ea"/>
              <a:cs typeface="+mn-cs"/>
            </a:rPr>
            <a:t>これは分子となる将来負担額から控除する充当可能基金が類似団体と比べて比較的多いことが要因として挙げられる。</a:t>
          </a:r>
          <a:endParaRPr lang="ja-JP" altLang="ja-JP">
            <a:effectLst/>
          </a:endParaRPr>
        </a:p>
        <a:p>
          <a:r>
            <a:rPr kumimoji="1" lang="ja-JP" altLang="ja-JP" sz="1100" baseline="0">
              <a:solidFill>
                <a:schemeClr val="dk1"/>
              </a:solidFill>
              <a:effectLst/>
              <a:latin typeface="+mn-lt"/>
              <a:ea typeface="+mn-ea"/>
              <a:cs typeface="+mn-cs"/>
            </a:rPr>
            <a:t>　今後は</a:t>
          </a:r>
          <a:r>
            <a:rPr kumimoji="1" lang="ja-JP" altLang="en-US" sz="1100" baseline="0">
              <a:solidFill>
                <a:schemeClr val="dk1"/>
              </a:solidFill>
              <a:effectLst/>
              <a:latin typeface="+mn-lt"/>
              <a:ea typeface="+mn-ea"/>
              <a:cs typeface="+mn-cs"/>
            </a:rPr>
            <a:t>経常経費充当財源等（歳出）の増加に伴い、</a:t>
          </a:r>
          <a:r>
            <a:rPr kumimoji="1" lang="ja-JP" altLang="ja-JP" sz="1100" baseline="0">
              <a:solidFill>
                <a:schemeClr val="dk1"/>
              </a:solidFill>
              <a:effectLst/>
              <a:latin typeface="+mn-lt"/>
              <a:ea typeface="+mn-ea"/>
              <a:cs typeface="+mn-cs"/>
            </a:rPr>
            <a:t>債務償還可能年数が</a:t>
          </a:r>
          <a:r>
            <a:rPr kumimoji="1" lang="ja-JP" altLang="en-US" sz="1100" baseline="0">
              <a:solidFill>
                <a:schemeClr val="dk1"/>
              </a:solidFill>
              <a:effectLst/>
              <a:latin typeface="+mn-lt"/>
              <a:ea typeface="+mn-ea"/>
              <a:cs typeface="+mn-cs"/>
            </a:rPr>
            <a:t>上昇することが</a:t>
          </a:r>
          <a:r>
            <a:rPr kumimoji="1" lang="ja-JP" altLang="ja-JP" sz="1100" baseline="0">
              <a:solidFill>
                <a:schemeClr val="dk1"/>
              </a:solidFill>
              <a:effectLst/>
              <a:latin typeface="+mn-lt"/>
              <a:ea typeface="+mn-ea"/>
              <a:cs typeface="+mn-cs"/>
            </a:rPr>
            <a:t>見込まれる。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8" name="テキスト ボックス 107"/>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2" name="テキスト ボックス 11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4" name="テキスト ボックス 113"/>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6" name="テキスト ボックス 115"/>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8" name="テキスト ボックス 11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47625</xdr:rowOff>
    </xdr:from>
    <xdr:to>
      <xdr:col>76</xdr:col>
      <xdr:colOff>21589</xdr:colOff>
      <xdr:row>34</xdr:row>
      <xdr:rowOff>25400</xdr:rowOff>
    </xdr:to>
    <xdr:cxnSp macro="">
      <xdr:nvCxnSpPr>
        <xdr:cNvPr id="122" name="直線コネクタ 121"/>
        <xdr:cNvCxnSpPr/>
      </xdr:nvCxnSpPr>
      <xdr:spPr>
        <a:xfrm flipV="1">
          <a:off x="14793595" y="5276850"/>
          <a:ext cx="1269" cy="134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29227</xdr:rowOff>
    </xdr:from>
    <xdr:ext cx="340478" cy="259045"/>
    <xdr:sp macro="" textlink="">
      <xdr:nvSpPr>
        <xdr:cNvPr id="123" name="債務償還可能年数最小値テキスト"/>
        <xdr:cNvSpPr txBox="1"/>
      </xdr:nvSpPr>
      <xdr:spPr>
        <a:xfrm>
          <a:off x="14846300" y="6630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25400</xdr:rowOff>
    </xdr:from>
    <xdr:to>
      <xdr:col>76</xdr:col>
      <xdr:colOff>111125</xdr:colOff>
      <xdr:row>34</xdr:row>
      <xdr:rowOff>25400</xdr:rowOff>
    </xdr:to>
    <xdr:cxnSp macro="">
      <xdr:nvCxnSpPr>
        <xdr:cNvPr id="124" name="直線コネクタ 123"/>
        <xdr:cNvCxnSpPr/>
      </xdr:nvCxnSpPr>
      <xdr:spPr>
        <a:xfrm>
          <a:off x="14706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165752</xdr:rowOff>
    </xdr:from>
    <xdr:ext cx="405111" cy="259045"/>
    <xdr:sp macro="" textlink="">
      <xdr:nvSpPr>
        <xdr:cNvPr id="125" name="債務償還可能年数最大値テキスト"/>
        <xdr:cNvSpPr txBox="1"/>
      </xdr:nvSpPr>
      <xdr:spPr>
        <a:xfrm>
          <a:off x="14846300" y="50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47625</xdr:rowOff>
    </xdr:from>
    <xdr:to>
      <xdr:col>76</xdr:col>
      <xdr:colOff>111125</xdr:colOff>
      <xdr:row>26</xdr:row>
      <xdr:rowOff>47625</xdr:rowOff>
    </xdr:to>
    <xdr:cxnSp macro="">
      <xdr:nvCxnSpPr>
        <xdr:cNvPr id="126" name="直線コネクタ 125"/>
        <xdr:cNvCxnSpPr/>
      </xdr:nvCxnSpPr>
      <xdr:spPr>
        <a:xfrm>
          <a:off x="14706600" y="527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17585</xdr:rowOff>
    </xdr:from>
    <xdr:ext cx="340478" cy="259045"/>
    <xdr:sp macro="" textlink="">
      <xdr:nvSpPr>
        <xdr:cNvPr id="127" name="債務償還可能年数平均値テキスト"/>
        <xdr:cNvSpPr txBox="1"/>
      </xdr:nvSpPr>
      <xdr:spPr>
        <a:xfrm>
          <a:off x="14846300" y="57611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166158</xdr:rowOff>
    </xdr:from>
    <xdr:to>
      <xdr:col>76</xdr:col>
      <xdr:colOff>73025</xdr:colOff>
      <xdr:row>30</xdr:row>
      <xdr:rowOff>96308</xdr:rowOff>
    </xdr:to>
    <xdr:sp macro="" textlink="">
      <xdr:nvSpPr>
        <xdr:cNvPr id="128" name="フローチャート: 判断 127"/>
        <xdr:cNvSpPr/>
      </xdr:nvSpPr>
      <xdr:spPr>
        <a:xfrm>
          <a:off x="14744700" y="590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57150</xdr:rowOff>
    </xdr:from>
    <xdr:to>
      <xdr:col>76</xdr:col>
      <xdr:colOff>73025</xdr:colOff>
      <xdr:row>31</xdr:row>
      <xdr:rowOff>158750</xdr:rowOff>
    </xdr:to>
    <xdr:sp macro="" textlink="">
      <xdr:nvSpPr>
        <xdr:cNvPr id="134" name="楕円 133"/>
        <xdr:cNvSpPr/>
      </xdr:nvSpPr>
      <xdr:spPr>
        <a:xfrm>
          <a:off x="14744700" y="614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35577</xdr:rowOff>
    </xdr:from>
    <xdr:ext cx="340478" cy="259045"/>
    <xdr:sp macro="" textlink="">
      <xdr:nvSpPr>
        <xdr:cNvPr id="135" name="債務償還可能年数該当値テキスト"/>
        <xdr:cNvSpPr txBox="1"/>
      </xdr:nvSpPr>
      <xdr:spPr>
        <a:xfrm>
          <a:off x="14846300" y="6122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兵庫県加古川市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267,151
264,573
138.48
81,891,341
81,386,390
312,084
48,406,015
72,179,476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146685</xdr:rowOff>
    </xdr:from>
    <xdr:to>
      <xdr:col>24</xdr:col>
      <xdr:colOff>62865</xdr:colOff>
      <xdr:row>41</xdr:row>
      <xdr:rowOff>53340</xdr:rowOff>
    </xdr:to>
    <xdr:cxnSp macro="">
      <xdr:nvCxnSpPr>
        <xdr:cNvPr id="56" name="直線コネクタ 55"/>
        <xdr:cNvCxnSpPr/>
      </xdr:nvCxnSpPr>
      <xdr:spPr>
        <a:xfrm flipV="1">
          <a:off x="4634865" y="580453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57167</xdr:rowOff>
    </xdr:from>
    <xdr:ext cx="405111" cy="259045"/>
    <xdr:sp macro="" textlink="">
      <xdr:nvSpPr>
        <xdr:cNvPr id="57" name="【道路】&#10;有形固定資産減価償却率最小値テキスト"/>
        <xdr:cNvSpPr txBox="1"/>
      </xdr:nvSpPr>
      <xdr:spPr>
        <a:xfrm>
          <a:off x="4673600"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53340</xdr:rowOff>
    </xdr:from>
    <xdr:to>
      <xdr:col>24</xdr:col>
      <xdr:colOff>152400</xdr:colOff>
      <xdr:row>41</xdr:row>
      <xdr:rowOff>53340</xdr:rowOff>
    </xdr:to>
    <xdr:cxnSp macro="">
      <xdr:nvCxnSpPr>
        <xdr:cNvPr id="58" name="直線コネクタ 57"/>
        <xdr:cNvCxnSpPr/>
      </xdr:nvCxnSpPr>
      <xdr:spPr>
        <a:xfrm>
          <a:off x="4546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93362</xdr:rowOff>
    </xdr:from>
    <xdr:ext cx="405111" cy="259045"/>
    <xdr:sp macro="" textlink="">
      <xdr:nvSpPr>
        <xdr:cNvPr id="59" name="【道路】&#10;有形固定資産減価償却率最大値テキスト"/>
        <xdr:cNvSpPr txBox="1"/>
      </xdr:nvSpPr>
      <xdr:spPr>
        <a:xfrm>
          <a:off x="4673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146685</xdr:rowOff>
    </xdr:from>
    <xdr:to>
      <xdr:col>24</xdr:col>
      <xdr:colOff>152400</xdr:colOff>
      <xdr:row>33</xdr:row>
      <xdr:rowOff>146685</xdr:rowOff>
    </xdr:to>
    <xdr:cxnSp macro="">
      <xdr:nvCxnSpPr>
        <xdr:cNvPr id="60" name="直線コネクタ 59"/>
        <xdr:cNvCxnSpPr/>
      </xdr:nvCxnSpPr>
      <xdr:spPr>
        <a:xfrm>
          <a:off x="4546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95902</xdr:rowOff>
    </xdr:from>
    <xdr:ext cx="405111" cy="259045"/>
    <xdr:sp macro="" textlink="">
      <xdr:nvSpPr>
        <xdr:cNvPr id="61" name="【道路】&#10;有形固定資産減価償却率平均値テキスト"/>
        <xdr:cNvSpPr txBox="1"/>
      </xdr:nvSpPr>
      <xdr:spPr>
        <a:xfrm>
          <a:off x="4673600" y="626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73025</xdr:rowOff>
    </xdr:from>
    <xdr:to>
      <xdr:col>24</xdr:col>
      <xdr:colOff>114300</xdr:colOff>
      <xdr:row>38</xdr:row>
      <xdr:rowOff>3175</xdr:rowOff>
    </xdr:to>
    <xdr:sp macro="" textlink="">
      <xdr:nvSpPr>
        <xdr:cNvPr id="62" name="フローチャート: 判断 61"/>
        <xdr:cNvSpPr/>
      </xdr:nvSpPr>
      <xdr:spPr>
        <a:xfrm>
          <a:off x="45847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130175</xdr:rowOff>
    </xdr:from>
    <xdr:to>
      <xdr:col>20</xdr:col>
      <xdr:colOff>38100</xdr:colOff>
      <xdr:row>38</xdr:row>
      <xdr:rowOff>60325</xdr:rowOff>
    </xdr:to>
    <xdr:sp macro="" textlink="">
      <xdr:nvSpPr>
        <xdr:cNvPr id="63" name="フローチャート: 判断 62"/>
        <xdr:cNvSpPr/>
      </xdr:nvSpPr>
      <xdr:spPr>
        <a:xfrm>
          <a:off x="3746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4" name="フローチャート: 判断 63"/>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145415</xdr:rowOff>
    </xdr:from>
    <xdr:to>
      <xdr:col>24</xdr:col>
      <xdr:colOff>114300</xdr:colOff>
      <xdr:row>38</xdr:row>
      <xdr:rowOff>75565</xdr:rowOff>
    </xdr:to>
    <xdr:sp macro="" textlink="">
      <xdr:nvSpPr>
        <xdr:cNvPr id="70" name="楕円 69"/>
        <xdr:cNvSpPr/>
      </xdr:nvSpPr>
      <xdr:spPr>
        <a:xfrm>
          <a:off x="45847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123842</xdr:rowOff>
    </xdr:from>
    <xdr:ext cx="405111" cy="259045"/>
    <xdr:sp macro="" textlink="">
      <xdr:nvSpPr>
        <xdr:cNvPr id="71" name="【道路】&#10;有形固定資産減価償却率該当値テキスト"/>
        <xdr:cNvSpPr txBox="1"/>
      </xdr:nvSpPr>
      <xdr:spPr>
        <a:xfrm>
          <a:off x="4673600"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8255</xdr:rowOff>
    </xdr:from>
    <xdr:to>
      <xdr:col>20</xdr:col>
      <xdr:colOff>38100</xdr:colOff>
      <xdr:row>38</xdr:row>
      <xdr:rowOff>109855</xdr:rowOff>
    </xdr:to>
    <xdr:sp macro="" textlink="">
      <xdr:nvSpPr>
        <xdr:cNvPr id="72" name="楕円 71"/>
        <xdr:cNvSpPr/>
      </xdr:nvSpPr>
      <xdr:spPr>
        <a:xfrm>
          <a:off x="3746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24765</xdr:rowOff>
    </xdr:from>
    <xdr:to>
      <xdr:col>24</xdr:col>
      <xdr:colOff>63500</xdr:colOff>
      <xdr:row>38</xdr:row>
      <xdr:rowOff>59055</xdr:rowOff>
    </xdr:to>
    <xdr:cxnSp macro="">
      <xdr:nvCxnSpPr>
        <xdr:cNvPr id="73" name="直線コネクタ 72"/>
        <xdr:cNvCxnSpPr/>
      </xdr:nvCxnSpPr>
      <xdr:spPr>
        <a:xfrm flipV="1">
          <a:off x="3797300" y="653986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42545</xdr:rowOff>
    </xdr:from>
    <xdr:to>
      <xdr:col>15</xdr:col>
      <xdr:colOff>101600</xdr:colOff>
      <xdr:row>38</xdr:row>
      <xdr:rowOff>144145</xdr:rowOff>
    </xdr:to>
    <xdr:sp macro="" textlink="">
      <xdr:nvSpPr>
        <xdr:cNvPr id="74" name="楕円 73"/>
        <xdr:cNvSpPr/>
      </xdr:nvSpPr>
      <xdr:spPr>
        <a:xfrm>
          <a:off x="2857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59055</xdr:rowOff>
    </xdr:from>
    <xdr:to>
      <xdr:col>19</xdr:col>
      <xdr:colOff>177800</xdr:colOff>
      <xdr:row>38</xdr:row>
      <xdr:rowOff>93345</xdr:rowOff>
    </xdr:to>
    <xdr:cxnSp macro="">
      <xdr:nvCxnSpPr>
        <xdr:cNvPr id="75" name="直線コネクタ 74"/>
        <xdr:cNvCxnSpPr/>
      </xdr:nvCxnSpPr>
      <xdr:spPr>
        <a:xfrm flipV="1">
          <a:off x="2908300" y="65741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76852</xdr:rowOff>
    </xdr:from>
    <xdr:ext cx="405111" cy="259045"/>
    <xdr:sp macro="" textlink="">
      <xdr:nvSpPr>
        <xdr:cNvPr id="76" name="n_1aveValue【道路】&#10;有形固定資産減価償却率"/>
        <xdr:cNvSpPr txBox="1"/>
      </xdr:nvSpPr>
      <xdr:spPr>
        <a:xfrm>
          <a:off x="35820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77" name="n_2aveValue【道路】&#10;有形固定資産減価償却率"/>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100982</xdr:rowOff>
    </xdr:from>
    <xdr:ext cx="405111" cy="259045"/>
    <xdr:sp macro="" textlink="">
      <xdr:nvSpPr>
        <xdr:cNvPr id="78" name="n_1mainValue【道路】&#10;有形固定資産減価償却率"/>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135272</xdr:rowOff>
    </xdr:from>
    <xdr:ext cx="405111" cy="259045"/>
    <xdr:sp macro="" textlink="">
      <xdr:nvSpPr>
        <xdr:cNvPr id="79" name="n_2mainValue【道路】&#10;有形固定資産減価償却率"/>
        <xdr:cNvSpPr txBox="1"/>
      </xdr:nvSpPr>
      <xdr:spPr>
        <a:xfrm>
          <a:off x="27057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170612</xdr:rowOff>
    </xdr:from>
    <xdr:to>
      <xdr:col>54</xdr:col>
      <xdr:colOff>189865</xdr:colOff>
      <xdr:row>41</xdr:row>
      <xdr:rowOff>74006</xdr:rowOff>
    </xdr:to>
    <xdr:cxnSp macro="">
      <xdr:nvCxnSpPr>
        <xdr:cNvPr id="101" name="直線コネクタ 100"/>
        <xdr:cNvCxnSpPr/>
      </xdr:nvCxnSpPr>
      <xdr:spPr>
        <a:xfrm flipV="1">
          <a:off x="10476865" y="5828462"/>
          <a:ext cx="0" cy="1274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77833</xdr:rowOff>
    </xdr:from>
    <xdr:ext cx="469744" cy="259045"/>
    <xdr:sp macro="" textlink="">
      <xdr:nvSpPr>
        <xdr:cNvPr id="102" name="【道路】&#10;一人当たり延長最小値テキスト"/>
        <xdr:cNvSpPr txBox="1"/>
      </xdr:nvSpPr>
      <xdr:spPr>
        <a:xfrm>
          <a:off x="10515600" y="710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74006</xdr:rowOff>
    </xdr:from>
    <xdr:to>
      <xdr:col>55</xdr:col>
      <xdr:colOff>88900</xdr:colOff>
      <xdr:row>41</xdr:row>
      <xdr:rowOff>74006</xdr:rowOff>
    </xdr:to>
    <xdr:cxnSp macro="">
      <xdr:nvCxnSpPr>
        <xdr:cNvPr id="103" name="直線コネクタ 102"/>
        <xdr:cNvCxnSpPr/>
      </xdr:nvCxnSpPr>
      <xdr:spPr>
        <a:xfrm>
          <a:off x="10388600" y="710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117289</xdr:rowOff>
    </xdr:from>
    <xdr:ext cx="534377" cy="259045"/>
    <xdr:sp macro="" textlink="">
      <xdr:nvSpPr>
        <xdr:cNvPr id="104" name="【道路】&#10;一人当たり延長最大値テキスト"/>
        <xdr:cNvSpPr txBox="1"/>
      </xdr:nvSpPr>
      <xdr:spPr>
        <a:xfrm>
          <a:off x="10515600" y="560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170612</xdr:rowOff>
    </xdr:from>
    <xdr:to>
      <xdr:col>55</xdr:col>
      <xdr:colOff>88900</xdr:colOff>
      <xdr:row>33</xdr:row>
      <xdr:rowOff>170612</xdr:rowOff>
    </xdr:to>
    <xdr:cxnSp macro="">
      <xdr:nvCxnSpPr>
        <xdr:cNvPr id="105" name="直線コネクタ 104"/>
        <xdr:cNvCxnSpPr/>
      </xdr:nvCxnSpPr>
      <xdr:spPr>
        <a:xfrm>
          <a:off x="10388600" y="5828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13164</xdr:rowOff>
    </xdr:from>
    <xdr:ext cx="469744" cy="259045"/>
    <xdr:sp macro="" textlink="">
      <xdr:nvSpPr>
        <xdr:cNvPr id="106" name="【道路】&#10;一人当たり延長平均値テキスト"/>
        <xdr:cNvSpPr txBox="1"/>
      </xdr:nvSpPr>
      <xdr:spPr>
        <a:xfrm>
          <a:off x="10515600" y="6699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161737</xdr:rowOff>
    </xdr:from>
    <xdr:to>
      <xdr:col>55</xdr:col>
      <xdr:colOff>50800</xdr:colOff>
      <xdr:row>40</xdr:row>
      <xdr:rowOff>91887</xdr:rowOff>
    </xdr:to>
    <xdr:sp macro="" textlink="">
      <xdr:nvSpPr>
        <xdr:cNvPr id="107" name="フローチャート: 判断 106"/>
        <xdr:cNvSpPr/>
      </xdr:nvSpPr>
      <xdr:spPr>
        <a:xfrm>
          <a:off x="10426700" y="684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165440</xdr:rowOff>
    </xdr:from>
    <xdr:to>
      <xdr:col>50</xdr:col>
      <xdr:colOff>165100</xdr:colOff>
      <xdr:row>40</xdr:row>
      <xdr:rowOff>95590</xdr:rowOff>
    </xdr:to>
    <xdr:sp macro="" textlink="">
      <xdr:nvSpPr>
        <xdr:cNvPr id="108" name="フローチャート: 判断 107"/>
        <xdr:cNvSpPr/>
      </xdr:nvSpPr>
      <xdr:spPr>
        <a:xfrm>
          <a:off x="9588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2266</xdr:rowOff>
    </xdr:from>
    <xdr:to>
      <xdr:col>46</xdr:col>
      <xdr:colOff>38100</xdr:colOff>
      <xdr:row>40</xdr:row>
      <xdr:rowOff>103866</xdr:rowOff>
    </xdr:to>
    <xdr:sp macro="" textlink="">
      <xdr:nvSpPr>
        <xdr:cNvPr id="109" name="フローチャート: 判断 108"/>
        <xdr:cNvSpPr/>
      </xdr:nvSpPr>
      <xdr:spPr>
        <a:xfrm>
          <a:off x="8699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68149</xdr:rowOff>
    </xdr:from>
    <xdr:to>
      <xdr:col>55</xdr:col>
      <xdr:colOff>50800</xdr:colOff>
      <xdr:row>40</xdr:row>
      <xdr:rowOff>169749</xdr:rowOff>
    </xdr:to>
    <xdr:sp macro="" textlink="">
      <xdr:nvSpPr>
        <xdr:cNvPr id="115" name="楕円 114"/>
        <xdr:cNvSpPr/>
      </xdr:nvSpPr>
      <xdr:spPr>
        <a:xfrm>
          <a:off x="10426700" y="692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154526</xdr:rowOff>
    </xdr:from>
    <xdr:ext cx="469744" cy="259045"/>
    <xdr:sp macro="" textlink="">
      <xdr:nvSpPr>
        <xdr:cNvPr id="116" name="【道路】&#10;一人当たり延長該当値テキスト"/>
        <xdr:cNvSpPr txBox="1"/>
      </xdr:nvSpPr>
      <xdr:spPr>
        <a:xfrm>
          <a:off x="10515600" y="684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69748</xdr:rowOff>
    </xdr:from>
    <xdr:to>
      <xdr:col>50</xdr:col>
      <xdr:colOff>165100</xdr:colOff>
      <xdr:row>40</xdr:row>
      <xdr:rowOff>171348</xdr:rowOff>
    </xdr:to>
    <xdr:sp macro="" textlink="">
      <xdr:nvSpPr>
        <xdr:cNvPr id="117" name="楕円 116"/>
        <xdr:cNvSpPr/>
      </xdr:nvSpPr>
      <xdr:spPr>
        <a:xfrm>
          <a:off x="9588500" y="692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118949</xdr:rowOff>
    </xdr:from>
    <xdr:to>
      <xdr:col>55</xdr:col>
      <xdr:colOff>0</xdr:colOff>
      <xdr:row>40</xdr:row>
      <xdr:rowOff>120548</xdr:rowOff>
    </xdr:to>
    <xdr:cxnSp macro="">
      <xdr:nvCxnSpPr>
        <xdr:cNvPr id="118" name="直線コネクタ 117"/>
        <xdr:cNvCxnSpPr/>
      </xdr:nvCxnSpPr>
      <xdr:spPr>
        <a:xfrm flipV="1">
          <a:off x="9639300" y="6976949"/>
          <a:ext cx="8382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71440</xdr:rowOff>
    </xdr:from>
    <xdr:to>
      <xdr:col>46</xdr:col>
      <xdr:colOff>38100</xdr:colOff>
      <xdr:row>41</xdr:row>
      <xdr:rowOff>1590</xdr:rowOff>
    </xdr:to>
    <xdr:sp macro="" textlink="">
      <xdr:nvSpPr>
        <xdr:cNvPr id="119" name="楕円 118"/>
        <xdr:cNvSpPr/>
      </xdr:nvSpPr>
      <xdr:spPr>
        <a:xfrm>
          <a:off x="8699500" y="692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120548</xdr:rowOff>
    </xdr:from>
    <xdr:to>
      <xdr:col>50</xdr:col>
      <xdr:colOff>114300</xdr:colOff>
      <xdr:row>40</xdr:row>
      <xdr:rowOff>122240</xdr:rowOff>
    </xdr:to>
    <xdr:cxnSp macro="">
      <xdr:nvCxnSpPr>
        <xdr:cNvPr id="120" name="直線コネクタ 119"/>
        <xdr:cNvCxnSpPr/>
      </xdr:nvCxnSpPr>
      <xdr:spPr>
        <a:xfrm flipV="1">
          <a:off x="8750300" y="6978548"/>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112117</xdr:rowOff>
    </xdr:from>
    <xdr:ext cx="469744" cy="259045"/>
    <xdr:sp macro="" textlink="">
      <xdr:nvSpPr>
        <xdr:cNvPr id="121" name="n_1aveValue【道路】&#10;一人当たり延長"/>
        <xdr:cNvSpPr txBox="1"/>
      </xdr:nvSpPr>
      <xdr:spPr>
        <a:xfrm>
          <a:off x="9391727" y="662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120393</xdr:rowOff>
    </xdr:from>
    <xdr:ext cx="469744" cy="259045"/>
    <xdr:sp macro="" textlink="">
      <xdr:nvSpPr>
        <xdr:cNvPr id="122" name="n_2aveValue【道路】&#10;一人当たり延長"/>
        <xdr:cNvSpPr txBox="1"/>
      </xdr:nvSpPr>
      <xdr:spPr>
        <a:xfrm>
          <a:off x="85154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162475</xdr:rowOff>
    </xdr:from>
    <xdr:ext cx="469744" cy="259045"/>
    <xdr:sp macro="" textlink="">
      <xdr:nvSpPr>
        <xdr:cNvPr id="123" name="n_1mainValue【道路】&#10;一人当たり延長"/>
        <xdr:cNvSpPr txBox="1"/>
      </xdr:nvSpPr>
      <xdr:spPr>
        <a:xfrm>
          <a:off x="9391727" y="702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164167</xdr:rowOff>
    </xdr:from>
    <xdr:ext cx="469744" cy="259045"/>
    <xdr:sp macro="" textlink="">
      <xdr:nvSpPr>
        <xdr:cNvPr id="124" name="n_2mainValue【道路】&#10;一人当たり延長"/>
        <xdr:cNvSpPr txBox="1"/>
      </xdr:nvSpPr>
      <xdr:spPr>
        <a:xfrm>
          <a:off x="8515427" y="702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5" name="テキスト ボックス 13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37" name="テキスト ボックス 136"/>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47" name="テキスト ボックス 146"/>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81643</xdr:rowOff>
    </xdr:from>
    <xdr:to>
      <xdr:col>24</xdr:col>
      <xdr:colOff>62865</xdr:colOff>
      <xdr:row>64</xdr:row>
      <xdr:rowOff>114300</xdr:rowOff>
    </xdr:to>
    <xdr:cxnSp macro="">
      <xdr:nvCxnSpPr>
        <xdr:cNvPr id="151" name="直線コネクタ 150"/>
        <xdr:cNvCxnSpPr/>
      </xdr:nvCxnSpPr>
      <xdr:spPr>
        <a:xfrm flipV="1">
          <a:off x="4634865" y="96828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118127</xdr:rowOff>
    </xdr:from>
    <xdr:ext cx="405111" cy="259045"/>
    <xdr:sp macro="" textlink="">
      <xdr:nvSpPr>
        <xdr:cNvPr id="152" name="【橋りょう・トンネル】&#10;有形固定資産減価償却率最小値テキスト"/>
        <xdr:cNvSpPr txBox="1"/>
      </xdr:nvSpPr>
      <xdr:spPr>
        <a:xfrm>
          <a:off x="4673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114300</xdr:rowOff>
    </xdr:from>
    <xdr:to>
      <xdr:col>24</xdr:col>
      <xdr:colOff>152400</xdr:colOff>
      <xdr:row>64</xdr:row>
      <xdr:rowOff>114300</xdr:rowOff>
    </xdr:to>
    <xdr:cxnSp macro="">
      <xdr:nvCxnSpPr>
        <xdr:cNvPr id="153" name="直線コネクタ 152"/>
        <xdr:cNvCxnSpPr/>
      </xdr:nvCxnSpPr>
      <xdr:spPr>
        <a:xfrm>
          <a:off x="4546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28320</xdr:rowOff>
    </xdr:from>
    <xdr:ext cx="405111" cy="259045"/>
    <xdr:sp macro="" textlink="">
      <xdr:nvSpPr>
        <xdr:cNvPr id="154" name="【橋りょう・トンネル】&#10;有形固定資産減価償却率最大値テキスト"/>
        <xdr:cNvSpPr txBox="1"/>
      </xdr:nvSpPr>
      <xdr:spPr>
        <a:xfrm>
          <a:off x="4673600" y="945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81643</xdr:rowOff>
    </xdr:from>
    <xdr:to>
      <xdr:col>24</xdr:col>
      <xdr:colOff>152400</xdr:colOff>
      <xdr:row>56</xdr:row>
      <xdr:rowOff>81643</xdr:rowOff>
    </xdr:to>
    <xdr:cxnSp macro="">
      <xdr:nvCxnSpPr>
        <xdr:cNvPr id="155" name="直線コネクタ 154"/>
        <xdr:cNvCxnSpPr/>
      </xdr:nvCxnSpPr>
      <xdr:spPr>
        <a:xfrm>
          <a:off x="4546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45555</xdr:rowOff>
    </xdr:from>
    <xdr:ext cx="405111" cy="259045"/>
    <xdr:sp macro="" textlink="">
      <xdr:nvSpPr>
        <xdr:cNvPr id="156" name="【橋りょう・トンネル】&#10;有形固定資産減価償却率平均値テキスト"/>
        <xdr:cNvSpPr txBox="1"/>
      </xdr:nvSpPr>
      <xdr:spPr>
        <a:xfrm>
          <a:off x="4673600" y="10332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22678</xdr:rowOff>
    </xdr:from>
    <xdr:to>
      <xdr:col>24</xdr:col>
      <xdr:colOff>114300</xdr:colOff>
      <xdr:row>61</xdr:row>
      <xdr:rowOff>124278</xdr:rowOff>
    </xdr:to>
    <xdr:sp macro="" textlink="">
      <xdr:nvSpPr>
        <xdr:cNvPr id="157" name="フローチャート: 判断 156"/>
        <xdr:cNvSpPr/>
      </xdr:nvSpPr>
      <xdr:spPr>
        <a:xfrm>
          <a:off x="4584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146776</xdr:rowOff>
    </xdr:from>
    <xdr:to>
      <xdr:col>20</xdr:col>
      <xdr:colOff>38100</xdr:colOff>
      <xdr:row>62</xdr:row>
      <xdr:rowOff>76926</xdr:rowOff>
    </xdr:to>
    <xdr:sp macro="" textlink="">
      <xdr:nvSpPr>
        <xdr:cNvPr id="158" name="フローチャート: 判断 157"/>
        <xdr:cNvSpPr/>
      </xdr:nvSpPr>
      <xdr:spPr>
        <a:xfrm>
          <a:off x="3746500" y="1060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122283</xdr:rowOff>
    </xdr:from>
    <xdr:to>
      <xdr:col>15</xdr:col>
      <xdr:colOff>101600</xdr:colOff>
      <xdr:row>63</xdr:row>
      <xdr:rowOff>52433</xdr:rowOff>
    </xdr:to>
    <xdr:sp macro="" textlink="">
      <xdr:nvSpPr>
        <xdr:cNvPr id="159" name="フローチャート: 判断 158"/>
        <xdr:cNvSpPr/>
      </xdr:nvSpPr>
      <xdr:spPr>
        <a:xfrm>
          <a:off x="2857500" y="1075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89626</xdr:rowOff>
    </xdr:from>
    <xdr:to>
      <xdr:col>24</xdr:col>
      <xdr:colOff>114300</xdr:colOff>
      <xdr:row>63</xdr:row>
      <xdr:rowOff>19776</xdr:rowOff>
    </xdr:to>
    <xdr:sp macro="" textlink="">
      <xdr:nvSpPr>
        <xdr:cNvPr id="165" name="楕円 164"/>
        <xdr:cNvSpPr/>
      </xdr:nvSpPr>
      <xdr:spPr>
        <a:xfrm>
          <a:off x="45847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68053</xdr:rowOff>
    </xdr:from>
    <xdr:ext cx="405111" cy="259045"/>
    <xdr:sp macro="" textlink="">
      <xdr:nvSpPr>
        <xdr:cNvPr id="166" name="【橋りょう・トンネル】&#10;有形固定資産減価償却率該当値テキスト"/>
        <xdr:cNvSpPr txBox="1"/>
      </xdr:nvSpPr>
      <xdr:spPr>
        <a:xfrm>
          <a:off x="4673600"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122283</xdr:rowOff>
    </xdr:from>
    <xdr:to>
      <xdr:col>20</xdr:col>
      <xdr:colOff>38100</xdr:colOff>
      <xdr:row>63</xdr:row>
      <xdr:rowOff>52433</xdr:rowOff>
    </xdr:to>
    <xdr:sp macro="" textlink="">
      <xdr:nvSpPr>
        <xdr:cNvPr id="167" name="楕円 166"/>
        <xdr:cNvSpPr/>
      </xdr:nvSpPr>
      <xdr:spPr>
        <a:xfrm>
          <a:off x="37465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140426</xdr:rowOff>
    </xdr:from>
    <xdr:to>
      <xdr:col>24</xdr:col>
      <xdr:colOff>63500</xdr:colOff>
      <xdr:row>63</xdr:row>
      <xdr:rowOff>1633</xdr:rowOff>
    </xdr:to>
    <xdr:cxnSp macro="">
      <xdr:nvCxnSpPr>
        <xdr:cNvPr id="168" name="直線コネクタ 167"/>
        <xdr:cNvCxnSpPr/>
      </xdr:nvCxnSpPr>
      <xdr:spPr>
        <a:xfrm flipV="1">
          <a:off x="3797300" y="1077032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168003</xdr:rowOff>
    </xdr:from>
    <xdr:to>
      <xdr:col>15</xdr:col>
      <xdr:colOff>101600</xdr:colOff>
      <xdr:row>63</xdr:row>
      <xdr:rowOff>98153</xdr:rowOff>
    </xdr:to>
    <xdr:sp macro="" textlink="">
      <xdr:nvSpPr>
        <xdr:cNvPr id="169" name="楕円 168"/>
        <xdr:cNvSpPr/>
      </xdr:nvSpPr>
      <xdr:spPr>
        <a:xfrm>
          <a:off x="2857500" y="107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1633</xdr:rowOff>
    </xdr:from>
    <xdr:to>
      <xdr:col>19</xdr:col>
      <xdr:colOff>177800</xdr:colOff>
      <xdr:row>63</xdr:row>
      <xdr:rowOff>47353</xdr:rowOff>
    </xdr:to>
    <xdr:cxnSp macro="">
      <xdr:nvCxnSpPr>
        <xdr:cNvPr id="170" name="直線コネクタ 169"/>
        <xdr:cNvCxnSpPr/>
      </xdr:nvCxnSpPr>
      <xdr:spPr>
        <a:xfrm flipV="1">
          <a:off x="2908300" y="1080298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93453</xdr:rowOff>
    </xdr:from>
    <xdr:ext cx="405111" cy="259045"/>
    <xdr:sp macro="" textlink="">
      <xdr:nvSpPr>
        <xdr:cNvPr id="171" name="n_1aveValue【橋りょう・トンネル】&#10;有形固定資産減価償却率"/>
        <xdr:cNvSpPr txBox="1"/>
      </xdr:nvSpPr>
      <xdr:spPr>
        <a:xfrm>
          <a:off x="3582044" y="10380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68960</xdr:rowOff>
    </xdr:from>
    <xdr:ext cx="405111" cy="259045"/>
    <xdr:sp macro="" textlink="">
      <xdr:nvSpPr>
        <xdr:cNvPr id="172" name="n_2aveValue【橋りょう・トンネル】&#10;有形固定資産減価償却率"/>
        <xdr:cNvSpPr txBox="1"/>
      </xdr:nvSpPr>
      <xdr:spPr>
        <a:xfrm>
          <a:off x="2705744" y="10527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43560</xdr:rowOff>
    </xdr:from>
    <xdr:ext cx="405111" cy="259045"/>
    <xdr:sp macro="" textlink="">
      <xdr:nvSpPr>
        <xdr:cNvPr id="173" name="n_1mainValue【橋りょう・トンネル】&#10;有形固定資産減価償却率"/>
        <xdr:cNvSpPr txBox="1"/>
      </xdr:nvSpPr>
      <xdr:spPr>
        <a:xfrm>
          <a:off x="3582044" y="1084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89280</xdr:rowOff>
    </xdr:from>
    <xdr:ext cx="405111" cy="259045"/>
    <xdr:sp macro="" textlink="">
      <xdr:nvSpPr>
        <xdr:cNvPr id="174" name="n_2mainValue【橋りょう・トンネル】&#10;有形固定資産減価償却率"/>
        <xdr:cNvSpPr txBox="1"/>
      </xdr:nvSpPr>
      <xdr:spPr>
        <a:xfrm>
          <a:off x="2705744" y="1089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5" name="直線コネクタ 18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6" name="テキスト ボックス 18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7" name="直線コネクタ 18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8" name="テキスト ボックス 18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9" name="直線コネクタ 18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0" name="テキスト ボックス 18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1" name="直線コネクタ 19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2" name="テキスト ボックス 19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4" name="テキスト ボックス 19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83617</xdr:rowOff>
    </xdr:from>
    <xdr:to>
      <xdr:col>54</xdr:col>
      <xdr:colOff>189865</xdr:colOff>
      <xdr:row>63</xdr:row>
      <xdr:rowOff>149902</xdr:rowOff>
    </xdr:to>
    <xdr:cxnSp macro="">
      <xdr:nvCxnSpPr>
        <xdr:cNvPr id="196" name="直線コネクタ 195"/>
        <xdr:cNvCxnSpPr/>
      </xdr:nvCxnSpPr>
      <xdr:spPr>
        <a:xfrm flipV="1">
          <a:off x="10476865" y="9856267"/>
          <a:ext cx="0" cy="1094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153729</xdr:rowOff>
    </xdr:from>
    <xdr:ext cx="469744" cy="259045"/>
    <xdr:sp macro="" textlink="">
      <xdr:nvSpPr>
        <xdr:cNvPr id="197" name="【橋りょう・トンネル】&#10;一人当たり有形固定資産（償却資産）額最小値テキスト"/>
        <xdr:cNvSpPr txBox="1"/>
      </xdr:nvSpPr>
      <xdr:spPr>
        <a:xfrm>
          <a:off x="10515600" y="1095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149902</xdr:rowOff>
    </xdr:from>
    <xdr:to>
      <xdr:col>55</xdr:col>
      <xdr:colOff>88900</xdr:colOff>
      <xdr:row>63</xdr:row>
      <xdr:rowOff>149902</xdr:rowOff>
    </xdr:to>
    <xdr:cxnSp macro="">
      <xdr:nvCxnSpPr>
        <xdr:cNvPr id="198" name="直線コネクタ 197"/>
        <xdr:cNvCxnSpPr/>
      </xdr:nvCxnSpPr>
      <xdr:spPr>
        <a:xfrm>
          <a:off x="10388600" y="1095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30294</xdr:rowOff>
    </xdr:from>
    <xdr:ext cx="599010" cy="259045"/>
    <xdr:sp macro="" textlink="">
      <xdr:nvSpPr>
        <xdr:cNvPr id="199" name="【橋りょう・トンネル】&#10;一人当たり有形固定資産（償却資産）額最大値テキスト"/>
        <xdr:cNvSpPr txBox="1"/>
      </xdr:nvSpPr>
      <xdr:spPr>
        <a:xfrm>
          <a:off x="10515600" y="963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83617</xdr:rowOff>
    </xdr:from>
    <xdr:to>
      <xdr:col>55</xdr:col>
      <xdr:colOff>88900</xdr:colOff>
      <xdr:row>57</xdr:row>
      <xdr:rowOff>83617</xdr:rowOff>
    </xdr:to>
    <xdr:cxnSp macro="">
      <xdr:nvCxnSpPr>
        <xdr:cNvPr id="200" name="直線コネクタ 199"/>
        <xdr:cNvCxnSpPr/>
      </xdr:nvCxnSpPr>
      <xdr:spPr>
        <a:xfrm>
          <a:off x="10388600" y="985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116498</xdr:rowOff>
    </xdr:from>
    <xdr:ext cx="534377" cy="259045"/>
    <xdr:sp macro="" textlink="">
      <xdr:nvSpPr>
        <xdr:cNvPr id="201" name="【橋りょう・トンネル】&#10;一人当たり有形固定資産（償却資産）額平均値テキスト"/>
        <xdr:cNvSpPr txBox="1"/>
      </xdr:nvSpPr>
      <xdr:spPr>
        <a:xfrm>
          <a:off x="10515600" y="10403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93621</xdr:rowOff>
    </xdr:from>
    <xdr:to>
      <xdr:col>55</xdr:col>
      <xdr:colOff>50800</xdr:colOff>
      <xdr:row>62</xdr:row>
      <xdr:rowOff>23771</xdr:rowOff>
    </xdr:to>
    <xdr:sp macro="" textlink="">
      <xdr:nvSpPr>
        <xdr:cNvPr id="202" name="フローチャート: 判断 201"/>
        <xdr:cNvSpPr/>
      </xdr:nvSpPr>
      <xdr:spPr>
        <a:xfrm>
          <a:off x="10426700" y="1055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97813</xdr:rowOff>
    </xdr:from>
    <xdr:to>
      <xdr:col>50</xdr:col>
      <xdr:colOff>165100</xdr:colOff>
      <xdr:row>62</xdr:row>
      <xdr:rowOff>27963</xdr:rowOff>
    </xdr:to>
    <xdr:sp macro="" textlink="">
      <xdr:nvSpPr>
        <xdr:cNvPr id="203" name="フローチャート: 判断 202"/>
        <xdr:cNvSpPr/>
      </xdr:nvSpPr>
      <xdr:spPr>
        <a:xfrm>
          <a:off x="9588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147007</xdr:rowOff>
    </xdr:from>
    <xdr:to>
      <xdr:col>46</xdr:col>
      <xdr:colOff>38100</xdr:colOff>
      <xdr:row>62</xdr:row>
      <xdr:rowOff>77157</xdr:rowOff>
    </xdr:to>
    <xdr:sp macro="" textlink="">
      <xdr:nvSpPr>
        <xdr:cNvPr id="204" name="フローチャート: 判断 203"/>
        <xdr:cNvSpPr/>
      </xdr:nvSpPr>
      <xdr:spPr>
        <a:xfrm>
          <a:off x="8699500" y="1060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161144</xdr:rowOff>
    </xdr:from>
    <xdr:to>
      <xdr:col>55</xdr:col>
      <xdr:colOff>50800</xdr:colOff>
      <xdr:row>63</xdr:row>
      <xdr:rowOff>91294</xdr:rowOff>
    </xdr:to>
    <xdr:sp macro="" textlink="">
      <xdr:nvSpPr>
        <xdr:cNvPr id="210" name="楕円 209"/>
        <xdr:cNvSpPr/>
      </xdr:nvSpPr>
      <xdr:spPr>
        <a:xfrm>
          <a:off x="10426700" y="1079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76071</xdr:rowOff>
    </xdr:from>
    <xdr:ext cx="534377" cy="259045"/>
    <xdr:sp macro="" textlink="">
      <xdr:nvSpPr>
        <xdr:cNvPr id="211" name="【橋りょう・トンネル】&#10;一人当たり有形固定資産（償却資産）額該当値テキスト"/>
        <xdr:cNvSpPr txBox="1"/>
      </xdr:nvSpPr>
      <xdr:spPr>
        <a:xfrm>
          <a:off x="10515600" y="1070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163353</xdr:rowOff>
    </xdr:from>
    <xdr:to>
      <xdr:col>50</xdr:col>
      <xdr:colOff>165100</xdr:colOff>
      <xdr:row>63</xdr:row>
      <xdr:rowOff>93503</xdr:rowOff>
    </xdr:to>
    <xdr:sp macro="" textlink="">
      <xdr:nvSpPr>
        <xdr:cNvPr id="212" name="楕円 211"/>
        <xdr:cNvSpPr/>
      </xdr:nvSpPr>
      <xdr:spPr>
        <a:xfrm>
          <a:off x="9588500" y="1079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40494</xdr:rowOff>
    </xdr:from>
    <xdr:to>
      <xdr:col>55</xdr:col>
      <xdr:colOff>0</xdr:colOff>
      <xdr:row>63</xdr:row>
      <xdr:rowOff>42703</xdr:rowOff>
    </xdr:to>
    <xdr:cxnSp macro="">
      <xdr:nvCxnSpPr>
        <xdr:cNvPr id="213" name="直線コネクタ 212"/>
        <xdr:cNvCxnSpPr/>
      </xdr:nvCxnSpPr>
      <xdr:spPr>
        <a:xfrm flipV="1">
          <a:off x="9639300" y="10841844"/>
          <a:ext cx="8382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164770</xdr:rowOff>
    </xdr:from>
    <xdr:to>
      <xdr:col>46</xdr:col>
      <xdr:colOff>38100</xdr:colOff>
      <xdr:row>63</xdr:row>
      <xdr:rowOff>94920</xdr:rowOff>
    </xdr:to>
    <xdr:sp macro="" textlink="">
      <xdr:nvSpPr>
        <xdr:cNvPr id="214" name="楕円 213"/>
        <xdr:cNvSpPr/>
      </xdr:nvSpPr>
      <xdr:spPr>
        <a:xfrm>
          <a:off x="8699500" y="1079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42703</xdr:rowOff>
    </xdr:from>
    <xdr:to>
      <xdr:col>50</xdr:col>
      <xdr:colOff>114300</xdr:colOff>
      <xdr:row>63</xdr:row>
      <xdr:rowOff>44120</xdr:rowOff>
    </xdr:to>
    <xdr:cxnSp macro="">
      <xdr:nvCxnSpPr>
        <xdr:cNvPr id="215" name="直線コネクタ 214"/>
        <xdr:cNvCxnSpPr/>
      </xdr:nvCxnSpPr>
      <xdr:spPr>
        <a:xfrm flipV="1">
          <a:off x="8750300" y="10844053"/>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44490</xdr:rowOff>
    </xdr:from>
    <xdr:ext cx="534377" cy="259045"/>
    <xdr:sp macro="" textlink="">
      <xdr:nvSpPr>
        <xdr:cNvPr id="216" name="n_1aveValue【橋りょう・トンネル】&#10;一人当たり有形固定資産（償却資産）額"/>
        <xdr:cNvSpPr txBox="1"/>
      </xdr:nvSpPr>
      <xdr:spPr>
        <a:xfrm>
          <a:off x="9359411" y="1033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93684</xdr:rowOff>
    </xdr:from>
    <xdr:ext cx="534377" cy="259045"/>
    <xdr:sp macro="" textlink="">
      <xdr:nvSpPr>
        <xdr:cNvPr id="217" name="n_2aveValue【橋りょう・トンネル】&#10;一人当たり有形固定資産（償却資産）額"/>
        <xdr:cNvSpPr txBox="1"/>
      </xdr:nvSpPr>
      <xdr:spPr>
        <a:xfrm>
          <a:off x="8483111" y="1038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84630</xdr:rowOff>
    </xdr:from>
    <xdr:ext cx="534377" cy="259045"/>
    <xdr:sp macro="" textlink="">
      <xdr:nvSpPr>
        <xdr:cNvPr id="218" name="n_1mainValue【橋りょう・トンネル】&#10;一人当たり有形固定資産（償却資産）額"/>
        <xdr:cNvSpPr txBox="1"/>
      </xdr:nvSpPr>
      <xdr:spPr>
        <a:xfrm>
          <a:off x="9359411" y="1088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86047</xdr:rowOff>
    </xdr:from>
    <xdr:ext cx="534377" cy="259045"/>
    <xdr:sp macro="" textlink="">
      <xdr:nvSpPr>
        <xdr:cNvPr id="219" name="n_2mainValue【橋りょう・トンネル】&#10;一人当たり有形固定資産（償却資産）額"/>
        <xdr:cNvSpPr txBox="1"/>
      </xdr:nvSpPr>
      <xdr:spPr>
        <a:xfrm>
          <a:off x="8483111" y="1088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0" name="テキスト ボックス 22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1" name="直線コネクタ 23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2" name="テキスト ボックス 23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3" name="直線コネクタ 23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4" name="テキスト ボックス 23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5" name="直線コネクタ 23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6" name="テキスト ボックス 23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7" name="直線コネクタ 23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8" name="テキスト ボックス 23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79248</xdr:rowOff>
    </xdr:from>
    <xdr:to>
      <xdr:col>24</xdr:col>
      <xdr:colOff>62865</xdr:colOff>
      <xdr:row>86</xdr:row>
      <xdr:rowOff>33528</xdr:rowOff>
    </xdr:to>
    <xdr:cxnSp macro="">
      <xdr:nvCxnSpPr>
        <xdr:cNvPr id="242" name="直線コネクタ 241"/>
        <xdr:cNvCxnSpPr/>
      </xdr:nvCxnSpPr>
      <xdr:spPr>
        <a:xfrm flipV="1">
          <a:off x="4634865" y="134523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37355</xdr:rowOff>
    </xdr:from>
    <xdr:ext cx="405111" cy="259045"/>
    <xdr:sp macro="" textlink="">
      <xdr:nvSpPr>
        <xdr:cNvPr id="243" name="【公営住宅】&#10;有形固定資産減価償却率最小値テキスト"/>
        <xdr:cNvSpPr txBox="1"/>
      </xdr:nvSpPr>
      <xdr:spPr>
        <a:xfrm>
          <a:off x="4673600" y="1478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33528</xdr:rowOff>
    </xdr:from>
    <xdr:to>
      <xdr:col>24</xdr:col>
      <xdr:colOff>152400</xdr:colOff>
      <xdr:row>86</xdr:row>
      <xdr:rowOff>33528</xdr:rowOff>
    </xdr:to>
    <xdr:cxnSp macro="">
      <xdr:nvCxnSpPr>
        <xdr:cNvPr id="244" name="直線コネクタ 243"/>
        <xdr:cNvCxnSpPr/>
      </xdr:nvCxnSpPr>
      <xdr:spPr>
        <a:xfrm>
          <a:off x="4546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25925</xdr:rowOff>
    </xdr:from>
    <xdr:ext cx="405111" cy="259045"/>
    <xdr:sp macro="" textlink="">
      <xdr:nvSpPr>
        <xdr:cNvPr id="245" name="【公営住宅】&#10;有形固定資産減価償却率最大値テキスト"/>
        <xdr:cNvSpPr txBox="1"/>
      </xdr:nvSpPr>
      <xdr:spPr>
        <a:xfrm>
          <a:off x="4673600" y="1322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79248</xdr:rowOff>
    </xdr:from>
    <xdr:to>
      <xdr:col>24</xdr:col>
      <xdr:colOff>152400</xdr:colOff>
      <xdr:row>78</xdr:row>
      <xdr:rowOff>79248</xdr:rowOff>
    </xdr:to>
    <xdr:cxnSp macro="">
      <xdr:nvCxnSpPr>
        <xdr:cNvPr id="246" name="直線コネクタ 245"/>
        <xdr:cNvCxnSpPr/>
      </xdr:nvCxnSpPr>
      <xdr:spPr>
        <a:xfrm>
          <a:off x="4546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46753</xdr:rowOff>
    </xdr:from>
    <xdr:ext cx="405111" cy="259045"/>
    <xdr:sp macro="" textlink="">
      <xdr:nvSpPr>
        <xdr:cNvPr id="247" name="【公営住宅】&#10;有形固定資産減価償却率平均値テキスト"/>
        <xdr:cNvSpPr txBox="1"/>
      </xdr:nvSpPr>
      <xdr:spPr>
        <a:xfrm>
          <a:off x="4673600" y="141056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23876</xdr:rowOff>
    </xdr:from>
    <xdr:to>
      <xdr:col>24</xdr:col>
      <xdr:colOff>114300</xdr:colOff>
      <xdr:row>83</xdr:row>
      <xdr:rowOff>125476</xdr:rowOff>
    </xdr:to>
    <xdr:sp macro="" textlink="">
      <xdr:nvSpPr>
        <xdr:cNvPr id="248" name="フローチャート: 判断 247"/>
        <xdr:cNvSpPr/>
      </xdr:nvSpPr>
      <xdr:spPr>
        <a:xfrm>
          <a:off x="4584700" y="1425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49" name="フローチャート: 判断 248"/>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90170</xdr:rowOff>
    </xdr:from>
    <xdr:to>
      <xdr:col>15</xdr:col>
      <xdr:colOff>101600</xdr:colOff>
      <xdr:row>84</xdr:row>
      <xdr:rowOff>20320</xdr:rowOff>
    </xdr:to>
    <xdr:sp macro="" textlink="">
      <xdr:nvSpPr>
        <xdr:cNvPr id="250" name="フローチャート: 判断 249"/>
        <xdr:cNvSpPr/>
      </xdr:nvSpPr>
      <xdr:spPr>
        <a:xfrm>
          <a:off x="2857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1" name="テキスト ボックス 25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2" name="テキスト ボックス 25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3" name="テキスト ボックス 25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4" name="テキスト ボックス 25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5" name="テキスト ボックス 25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39878</xdr:rowOff>
    </xdr:from>
    <xdr:to>
      <xdr:col>24</xdr:col>
      <xdr:colOff>114300</xdr:colOff>
      <xdr:row>83</xdr:row>
      <xdr:rowOff>141478</xdr:rowOff>
    </xdr:to>
    <xdr:sp macro="" textlink="">
      <xdr:nvSpPr>
        <xdr:cNvPr id="256" name="楕円 255"/>
        <xdr:cNvSpPr/>
      </xdr:nvSpPr>
      <xdr:spPr>
        <a:xfrm>
          <a:off x="45847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18305</xdr:rowOff>
    </xdr:from>
    <xdr:ext cx="405111" cy="259045"/>
    <xdr:sp macro="" textlink="">
      <xdr:nvSpPr>
        <xdr:cNvPr id="257" name="【公営住宅】&#10;有形固定資産減価償却率該当値テキスト"/>
        <xdr:cNvSpPr txBox="1"/>
      </xdr:nvSpPr>
      <xdr:spPr>
        <a:xfrm>
          <a:off x="4673600" y="1424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69596</xdr:rowOff>
    </xdr:from>
    <xdr:to>
      <xdr:col>20</xdr:col>
      <xdr:colOff>38100</xdr:colOff>
      <xdr:row>83</xdr:row>
      <xdr:rowOff>171196</xdr:rowOff>
    </xdr:to>
    <xdr:sp macro="" textlink="">
      <xdr:nvSpPr>
        <xdr:cNvPr id="258" name="楕円 257"/>
        <xdr:cNvSpPr/>
      </xdr:nvSpPr>
      <xdr:spPr>
        <a:xfrm>
          <a:off x="3746500" y="1429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90678</xdr:rowOff>
    </xdr:from>
    <xdr:to>
      <xdr:col>24</xdr:col>
      <xdr:colOff>63500</xdr:colOff>
      <xdr:row>83</xdr:row>
      <xdr:rowOff>120396</xdr:rowOff>
    </xdr:to>
    <xdr:cxnSp macro="">
      <xdr:nvCxnSpPr>
        <xdr:cNvPr id="259" name="直線コネクタ 258"/>
        <xdr:cNvCxnSpPr/>
      </xdr:nvCxnSpPr>
      <xdr:spPr>
        <a:xfrm flipV="1">
          <a:off x="3797300" y="14321028"/>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103887</xdr:rowOff>
    </xdr:from>
    <xdr:to>
      <xdr:col>15</xdr:col>
      <xdr:colOff>101600</xdr:colOff>
      <xdr:row>84</xdr:row>
      <xdr:rowOff>34037</xdr:rowOff>
    </xdr:to>
    <xdr:sp macro="" textlink="">
      <xdr:nvSpPr>
        <xdr:cNvPr id="260" name="楕円 259"/>
        <xdr:cNvSpPr/>
      </xdr:nvSpPr>
      <xdr:spPr>
        <a:xfrm>
          <a:off x="2857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120396</xdr:rowOff>
    </xdr:from>
    <xdr:to>
      <xdr:col>19</xdr:col>
      <xdr:colOff>177800</xdr:colOff>
      <xdr:row>83</xdr:row>
      <xdr:rowOff>154687</xdr:rowOff>
    </xdr:to>
    <xdr:cxnSp macro="">
      <xdr:nvCxnSpPr>
        <xdr:cNvPr id="261" name="直線コネクタ 260"/>
        <xdr:cNvCxnSpPr/>
      </xdr:nvCxnSpPr>
      <xdr:spPr>
        <a:xfrm flipV="1">
          <a:off x="2908300" y="14350746"/>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128288</xdr:rowOff>
    </xdr:from>
    <xdr:ext cx="405111" cy="259045"/>
    <xdr:sp macro="" textlink="">
      <xdr:nvSpPr>
        <xdr:cNvPr id="262" name="n_1aveValue【公営住宅】&#10;有形固定資産減価償却率"/>
        <xdr:cNvSpPr txBox="1"/>
      </xdr:nvSpPr>
      <xdr:spPr>
        <a:xfrm>
          <a:off x="3582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36847</xdr:rowOff>
    </xdr:from>
    <xdr:ext cx="405111" cy="259045"/>
    <xdr:sp macro="" textlink="">
      <xdr:nvSpPr>
        <xdr:cNvPr id="263" name="n_2aveValue【公営住宅】&#10;有形固定資産減価償却率"/>
        <xdr:cNvSpPr txBox="1"/>
      </xdr:nvSpPr>
      <xdr:spPr>
        <a:xfrm>
          <a:off x="2705744" y="1409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162323</xdr:rowOff>
    </xdr:from>
    <xdr:ext cx="405111" cy="259045"/>
    <xdr:sp macro="" textlink="">
      <xdr:nvSpPr>
        <xdr:cNvPr id="264" name="n_1mainValue【公営住宅】&#10;有形固定資産減価償却率"/>
        <xdr:cNvSpPr txBox="1"/>
      </xdr:nvSpPr>
      <xdr:spPr>
        <a:xfrm>
          <a:off x="3582044" y="1439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25164</xdr:rowOff>
    </xdr:from>
    <xdr:ext cx="405111" cy="259045"/>
    <xdr:sp macro="" textlink="">
      <xdr:nvSpPr>
        <xdr:cNvPr id="265" name="n_2mainValue【公営住宅】&#10;有形固定資産減価償却率"/>
        <xdr:cNvSpPr txBox="1"/>
      </xdr:nvSpPr>
      <xdr:spPr>
        <a:xfrm>
          <a:off x="2705744" y="144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6" name="正方形/長方形 26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7" name="正方形/長方形 26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8" name="正方形/長方形 26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9" name="正方形/長方形 26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0" name="正方形/長方形 26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1" name="正方形/長方形 27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2" name="正方形/長方形 27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6" name="直線コネクタ 27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7" name="テキスト ボックス 27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8" name="直線コネクタ 27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9" name="テキスト ボックス 27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0" name="直線コネクタ 27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1" name="テキスト ボックス 28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2" name="直線コネクタ 28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3" name="テキスト ボックス 28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4" name="直線コネクタ 28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5" name="テキスト ボックス 28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6" name="直線コネクタ 28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7" name="テキスト ボックス 28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150768</xdr:rowOff>
    </xdr:from>
    <xdr:to>
      <xdr:col>54</xdr:col>
      <xdr:colOff>189865</xdr:colOff>
      <xdr:row>86</xdr:row>
      <xdr:rowOff>109945</xdr:rowOff>
    </xdr:to>
    <xdr:cxnSp macro="">
      <xdr:nvCxnSpPr>
        <xdr:cNvPr id="291" name="直線コネクタ 290"/>
        <xdr:cNvCxnSpPr/>
      </xdr:nvCxnSpPr>
      <xdr:spPr>
        <a:xfrm flipV="1">
          <a:off x="10476865" y="13352418"/>
          <a:ext cx="0" cy="150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292" name="【公営住宅】&#10;一人当たり面積最小値テキスト"/>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293" name="直線コネクタ 292"/>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97445</xdr:rowOff>
    </xdr:from>
    <xdr:ext cx="469744" cy="259045"/>
    <xdr:sp macro="" textlink="">
      <xdr:nvSpPr>
        <xdr:cNvPr id="294" name="【公営住宅】&#10;一人当たり面積最大値テキスト"/>
        <xdr:cNvSpPr txBox="1"/>
      </xdr:nvSpPr>
      <xdr:spPr>
        <a:xfrm>
          <a:off x="10515600" y="1312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150768</xdr:rowOff>
    </xdr:from>
    <xdr:to>
      <xdr:col>55</xdr:col>
      <xdr:colOff>88900</xdr:colOff>
      <xdr:row>77</xdr:row>
      <xdr:rowOff>150768</xdr:rowOff>
    </xdr:to>
    <xdr:cxnSp macro="">
      <xdr:nvCxnSpPr>
        <xdr:cNvPr id="295" name="直線コネクタ 294"/>
        <xdr:cNvCxnSpPr/>
      </xdr:nvCxnSpPr>
      <xdr:spPr>
        <a:xfrm>
          <a:off x="10388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42834</xdr:rowOff>
    </xdr:from>
    <xdr:ext cx="469744" cy="259045"/>
    <xdr:sp macro="" textlink="">
      <xdr:nvSpPr>
        <xdr:cNvPr id="296" name="【公営住宅】&#10;一人当たり面積平均値テキスト"/>
        <xdr:cNvSpPr txBox="1"/>
      </xdr:nvSpPr>
      <xdr:spPr>
        <a:xfrm>
          <a:off x="10515600" y="1410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19957</xdr:rowOff>
    </xdr:from>
    <xdr:to>
      <xdr:col>55</xdr:col>
      <xdr:colOff>50800</xdr:colOff>
      <xdr:row>83</xdr:row>
      <xdr:rowOff>121557</xdr:rowOff>
    </xdr:to>
    <xdr:sp macro="" textlink="">
      <xdr:nvSpPr>
        <xdr:cNvPr id="297" name="フローチャート: 判断 296"/>
        <xdr:cNvSpPr/>
      </xdr:nvSpPr>
      <xdr:spPr>
        <a:xfrm>
          <a:off x="10426700" y="1425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168548</xdr:rowOff>
    </xdr:from>
    <xdr:to>
      <xdr:col>50</xdr:col>
      <xdr:colOff>165100</xdr:colOff>
      <xdr:row>83</xdr:row>
      <xdr:rowOff>98698</xdr:rowOff>
    </xdr:to>
    <xdr:sp macro="" textlink="">
      <xdr:nvSpPr>
        <xdr:cNvPr id="298" name="フローチャート: 判断 297"/>
        <xdr:cNvSpPr/>
      </xdr:nvSpPr>
      <xdr:spPr>
        <a:xfrm>
          <a:off x="9588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299" name="フローチャート: 判断 298"/>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16692</xdr:rowOff>
    </xdr:from>
    <xdr:to>
      <xdr:col>55</xdr:col>
      <xdr:colOff>50800</xdr:colOff>
      <xdr:row>85</xdr:row>
      <xdr:rowOff>118292</xdr:rowOff>
    </xdr:to>
    <xdr:sp macro="" textlink="">
      <xdr:nvSpPr>
        <xdr:cNvPr id="305" name="楕円 304"/>
        <xdr:cNvSpPr/>
      </xdr:nvSpPr>
      <xdr:spPr>
        <a:xfrm>
          <a:off x="10426700" y="145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166569</xdr:rowOff>
    </xdr:from>
    <xdr:ext cx="469744" cy="259045"/>
    <xdr:sp macro="" textlink="">
      <xdr:nvSpPr>
        <xdr:cNvPr id="306" name="【公営住宅】&#10;一人当たり面積該当値テキスト"/>
        <xdr:cNvSpPr txBox="1"/>
      </xdr:nvSpPr>
      <xdr:spPr>
        <a:xfrm>
          <a:off x="10515600" y="1456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16692</xdr:rowOff>
    </xdr:from>
    <xdr:to>
      <xdr:col>50</xdr:col>
      <xdr:colOff>165100</xdr:colOff>
      <xdr:row>85</xdr:row>
      <xdr:rowOff>118292</xdr:rowOff>
    </xdr:to>
    <xdr:sp macro="" textlink="">
      <xdr:nvSpPr>
        <xdr:cNvPr id="307" name="楕円 306"/>
        <xdr:cNvSpPr/>
      </xdr:nvSpPr>
      <xdr:spPr>
        <a:xfrm>
          <a:off x="9588500" y="145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67492</xdr:rowOff>
    </xdr:from>
    <xdr:to>
      <xdr:col>55</xdr:col>
      <xdr:colOff>0</xdr:colOff>
      <xdr:row>85</xdr:row>
      <xdr:rowOff>67492</xdr:rowOff>
    </xdr:to>
    <xdr:cxnSp macro="">
      <xdr:nvCxnSpPr>
        <xdr:cNvPr id="308" name="直線コネクタ 307"/>
        <xdr:cNvCxnSpPr/>
      </xdr:nvCxnSpPr>
      <xdr:spPr>
        <a:xfrm>
          <a:off x="9639300" y="146407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18324</xdr:rowOff>
    </xdr:from>
    <xdr:to>
      <xdr:col>46</xdr:col>
      <xdr:colOff>38100</xdr:colOff>
      <xdr:row>85</xdr:row>
      <xdr:rowOff>119924</xdr:rowOff>
    </xdr:to>
    <xdr:sp macro="" textlink="">
      <xdr:nvSpPr>
        <xdr:cNvPr id="309" name="楕円 308"/>
        <xdr:cNvSpPr/>
      </xdr:nvSpPr>
      <xdr:spPr>
        <a:xfrm>
          <a:off x="86995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67492</xdr:rowOff>
    </xdr:from>
    <xdr:to>
      <xdr:col>50</xdr:col>
      <xdr:colOff>114300</xdr:colOff>
      <xdr:row>85</xdr:row>
      <xdr:rowOff>69124</xdr:rowOff>
    </xdr:to>
    <xdr:cxnSp macro="">
      <xdr:nvCxnSpPr>
        <xdr:cNvPr id="310" name="直線コネクタ 309"/>
        <xdr:cNvCxnSpPr/>
      </xdr:nvCxnSpPr>
      <xdr:spPr>
        <a:xfrm flipV="1">
          <a:off x="8750300" y="1464074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115225</xdr:rowOff>
    </xdr:from>
    <xdr:ext cx="469744" cy="259045"/>
    <xdr:sp macro="" textlink="">
      <xdr:nvSpPr>
        <xdr:cNvPr id="311" name="n_1aveValue【公営住宅】&#10;一人当たり面積"/>
        <xdr:cNvSpPr txBox="1"/>
      </xdr:nvSpPr>
      <xdr:spPr>
        <a:xfrm>
          <a:off x="9391727" y="1400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139716</xdr:rowOff>
    </xdr:from>
    <xdr:ext cx="469744" cy="259045"/>
    <xdr:sp macro="" textlink="">
      <xdr:nvSpPr>
        <xdr:cNvPr id="312" name="n_2aveValue【公営住宅】&#10;一人当たり面積"/>
        <xdr:cNvSpPr txBox="1"/>
      </xdr:nvSpPr>
      <xdr:spPr>
        <a:xfrm>
          <a:off x="8515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109419</xdr:rowOff>
    </xdr:from>
    <xdr:ext cx="469744" cy="259045"/>
    <xdr:sp macro="" textlink="">
      <xdr:nvSpPr>
        <xdr:cNvPr id="313" name="n_1mainValue【公営住宅】&#10;一人当たり面積"/>
        <xdr:cNvSpPr txBox="1"/>
      </xdr:nvSpPr>
      <xdr:spPr>
        <a:xfrm>
          <a:off x="9391727" y="1468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111051</xdr:rowOff>
    </xdr:from>
    <xdr:ext cx="469744" cy="259045"/>
    <xdr:sp macro="" textlink="">
      <xdr:nvSpPr>
        <xdr:cNvPr id="314" name="n_2mainValue【公営住宅】&#10;一人当たり面積"/>
        <xdr:cNvSpPr txBox="1"/>
      </xdr:nvSpPr>
      <xdr:spPr>
        <a:xfrm>
          <a:off x="8515427" y="1468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4" name="正方形/長方形 32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5" name="正方形/長方形 32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6" name="正方形/長方形 32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7" name="正方形/長方形 32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8" name="正方形/長方形 32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9" name="正方形/長方形 32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0" name="正方形/長方形 32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1" name="正方形/長方形 33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2" name="正方形/長方形 33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3" name="正方形/長方形 33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4" name="正方形/長方形 33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5" name="正方形/長方形 33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6" name="正方形/長方形 33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7" name="正方形/長方形 33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8" name="正方形/長方形 33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9" name="テキスト ボックス 33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0" name="直線コネクタ 33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41" name="テキスト ボックス 34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133350</xdr:rowOff>
    </xdr:from>
    <xdr:to>
      <xdr:col>89</xdr:col>
      <xdr:colOff>177800</xdr:colOff>
      <xdr:row>42</xdr:row>
      <xdr:rowOff>133350</xdr:rowOff>
    </xdr:to>
    <xdr:cxnSp macro="">
      <xdr:nvCxnSpPr>
        <xdr:cNvPr id="342" name="直線コネクタ 341"/>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162577</xdr:rowOff>
    </xdr:from>
    <xdr:ext cx="403059" cy="259045"/>
    <xdr:sp macro="" textlink="">
      <xdr:nvSpPr>
        <xdr:cNvPr id="343" name="テキスト ボックス 342"/>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44" name="直線コネクタ 343"/>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45" name="テキスト ボックス 344"/>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76200</xdr:rowOff>
    </xdr:from>
    <xdr:to>
      <xdr:col>89</xdr:col>
      <xdr:colOff>177800</xdr:colOff>
      <xdr:row>39</xdr:row>
      <xdr:rowOff>76200</xdr:rowOff>
    </xdr:to>
    <xdr:cxnSp macro="">
      <xdr:nvCxnSpPr>
        <xdr:cNvPr id="346" name="直線コネクタ 345"/>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105427</xdr:rowOff>
    </xdr:from>
    <xdr:ext cx="403059" cy="259045"/>
    <xdr:sp macro="" textlink="">
      <xdr:nvSpPr>
        <xdr:cNvPr id="347" name="テキスト ボックス 346"/>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8" name="直線コネクタ 34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9" name="テキスト ボックス 34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19050</xdr:rowOff>
    </xdr:from>
    <xdr:to>
      <xdr:col>89</xdr:col>
      <xdr:colOff>177800</xdr:colOff>
      <xdr:row>36</xdr:row>
      <xdr:rowOff>19050</xdr:rowOff>
    </xdr:to>
    <xdr:cxnSp macro="">
      <xdr:nvCxnSpPr>
        <xdr:cNvPr id="350" name="直線コネクタ 349"/>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48277</xdr:rowOff>
    </xdr:from>
    <xdr:ext cx="403059" cy="259045"/>
    <xdr:sp macro="" textlink="">
      <xdr:nvSpPr>
        <xdr:cNvPr id="351" name="テキスト ボックス 350"/>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52" name="直線コネクタ 351"/>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53" name="テキスト ボックス 352"/>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133350</xdr:rowOff>
    </xdr:from>
    <xdr:to>
      <xdr:col>89</xdr:col>
      <xdr:colOff>177800</xdr:colOff>
      <xdr:row>32</xdr:row>
      <xdr:rowOff>133350</xdr:rowOff>
    </xdr:to>
    <xdr:cxnSp macro="">
      <xdr:nvCxnSpPr>
        <xdr:cNvPr id="354" name="直線コネクタ 353"/>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31</xdr:row>
      <xdr:rowOff>162577</xdr:rowOff>
    </xdr:from>
    <xdr:ext cx="403059" cy="259045"/>
    <xdr:sp macro="" textlink="">
      <xdr:nvSpPr>
        <xdr:cNvPr id="355" name="テキスト ボックス 354"/>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150495</xdr:rowOff>
    </xdr:from>
    <xdr:to>
      <xdr:col>85</xdr:col>
      <xdr:colOff>126364</xdr:colOff>
      <xdr:row>41</xdr:row>
      <xdr:rowOff>164782</xdr:rowOff>
    </xdr:to>
    <xdr:cxnSp macro="">
      <xdr:nvCxnSpPr>
        <xdr:cNvPr id="359" name="直線コネクタ 358"/>
        <xdr:cNvCxnSpPr/>
      </xdr:nvCxnSpPr>
      <xdr:spPr>
        <a:xfrm flipV="1">
          <a:off x="16318864" y="5808345"/>
          <a:ext cx="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168609</xdr:rowOff>
    </xdr:from>
    <xdr:ext cx="405111" cy="259045"/>
    <xdr:sp macro="" textlink="">
      <xdr:nvSpPr>
        <xdr:cNvPr id="360" name="【認定こども園・幼稚園・保育所】&#10;有形固定資産減価償却率最小値テキスト"/>
        <xdr:cNvSpPr txBox="1"/>
      </xdr:nvSpPr>
      <xdr:spPr>
        <a:xfrm>
          <a:off x="16357600" y="7198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164782</xdr:rowOff>
    </xdr:from>
    <xdr:to>
      <xdr:col>86</xdr:col>
      <xdr:colOff>25400</xdr:colOff>
      <xdr:row>41</xdr:row>
      <xdr:rowOff>164782</xdr:rowOff>
    </xdr:to>
    <xdr:cxnSp macro="">
      <xdr:nvCxnSpPr>
        <xdr:cNvPr id="361" name="直線コネクタ 360"/>
        <xdr:cNvCxnSpPr/>
      </xdr:nvCxnSpPr>
      <xdr:spPr>
        <a:xfrm>
          <a:off x="16230600" y="719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97172</xdr:rowOff>
    </xdr:from>
    <xdr:ext cx="405111" cy="259045"/>
    <xdr:sp macro="" textlink="">
      <xdr:nvSpPr>
        <xdr:cNvPr id="362" name="【認定こども園・幼稚園・保育所】&#10;有形固定資産減価償却率最大値テキスト"/>
        <xdr:cNvSpPr txBox="1"/>
      </xdr:nvSpPr>
      <xdr:spPr>
        <a:xfrm>
          <a:off x="16357600"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150495</xdr:rowOff>
    </xdr:from>
    <xdr:to>
      <xdr:col>86</xdr:col>
      <xdr:colOff>25400</xdr:colOff>
      <xdr:row>33</xdr:row>
      <xdr:rowOff>150495</xdr:rowOff>
    </xdr:to>
    <xdr:cxnSp macro="">
      <xdr:nvCxnSpPr>
        <xdr:cNvPr id="363" name="直線コネクタ 362"/>
        <xdr:cNvCxnSpPr/>
      </xdr:nvCxnSpPr>
      <xdr:spPr>
        <a:xfrm>
          <a:off x="16230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2557</xdr:rowOff>
    </xdr:from>
    <xdr:ext cx="405111" cy="259045"/>
    <xdr:sp macro="" textlink="">
      <xdr:nvSpPr>
        <xdr:cNvPr id="364" name="【認定こども園・幼稚園・保育所】&#10;有形固定資産減価償却率平均値テキスト"/>
        <xdr:cNvSpPr txBox="1"/>
      </xdr:nvSpPr>
      <xdr:spPr>
        <a:xfrm>
          <a:off x="16357600" y="634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365" name="フローチャート: 判断 364"/>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119697</xdr:rowOff>
    </xdr:from>
    <xdr:to>
      <xdr:col>81</xdr:col>
      <xdr:colOff>101600</xdr:colOff>
      <xdr:row>38</xdr:row>
      <xdr:rowOff>49847</xdr:rowOff>
    </xdr:to>
    <xdr:sp macro="" textlink="">
      <xdr:nvSpPr>
        <xdr:cNvPr id="366" name="フローチャート: 判断 365"/>
        <xdr:cNvSpPr/>
      </xdr:nvSpPr>
      <xdr:spPr>
        <a:xfrm>
          <a:off x="15430500" y="646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5397</xdr:rowOff>
    </xdr:from>
    <xdr:to>
      <xdr:col>76</xdr:col>
      <xdr:colOff>165100</xdr:colOff>
      <xdr:row>38</xdr:row>
      <xdr:rowOff>106997</xdr:rowOff>
    </xdr:to>
    <xdr:sp macro="" textlink="">
      <xdr:nvSpPr>
        <xdr:cNvPr id="367" name="フローチャート: 判断 366"/>
        <xdr:cNvSpPr/>
      </xdr:nvSpPr>
      <xdr:spPr>
        <a:xfrm>
          <a:off x="14541500" y="65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11113</xdr:rowOff>
    </xdr:from>
    <xdr:to>
      <xdr:col>85</xdr:col>
      <xdr:colOff>177800</xdr:colOff>
      <xdr:row>39</xdr:row>
      <xdr:rowOff>112713</xdr:rowOff>
    </xdr:to>
    <xdr:sp macro="" textlink="">
      <xdr:nvSpPr>
        <xdr:cNvPr id="373" name="楕円 372"/>
        <xdr:cNvSpPr/>
      </xdr:nvSpPr>
      <xdr:spPr>
        <a:xfrm>
          <a:off x="16268700" y="669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160990</xdr:rowOff>
    </xdr:from>
    <xdr:ext cx="405111" cy="259045"/>
    <xdr:sp macro="" textlink="">
      <xdr:nvSpPr>
        <xdr:cNvPr id="374" name="【認定こども園・幼稚園・保育所】&#10;有形固定資産減価償却率該当値テキスト"/>
        <xdr:cNvSpPr txBox="1"/>
      </xdr:nvSpPr>
      <xdr:spPr>
        <a:xfrm>
          <a:off x="16357600" y="667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108267</xdr:rowOff>
    </xdr:from>
    <xdr:to>
      <xdr:col>81</xdr:col>
      <xdr:colOff>101600</xdr:colOff>
      <xdr:row>38</xdr:row>
      <xdr:rowOff>38418</xdr:rowOff>
    </xdr:to>
    <xdr:sp macro="" textlink="">
      <xdr:nvSpPr>
        <xdr:cNvPr id="375" name="楕円 374"/>
        <xdr:cNvSpPr/>
      </xdr:nvSpPr>
      <xdr:spPr>
        <a:xfrm>
          <a:off x="15430500" y="64519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159068</xdr:rowOff>
    </xdr:from>
    <xdr:to>
      <xdr:col>85</xdr:col>
      <xdr:colOff>127000</xdr:colOff>
      <xdr:row>39</xdr:row>
      <xdr:rowOff>61913</xdr:rowOff>
    </xdr:to>
    <xdr:cxnSp macro="">
      <xdr:nvCxnSpPr>
        <xdr:cNvPr id="376" name="直線コネクタ 375"/>
        <xdr:cNvCxnSpPr/>
      </xdr:nvCxnSpPr>
      <xdr:spPr>
        <a:xfrm>
          <a:off x="15481300" y="6502718"/>
          <a:ext cx="8382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2540</xdr:rowOff>
    </xdr:from>
    <xdr:to>
      <xdr:col>76</xdr:col>
      <xdr:colOff>165100</xdr:colOff>
      <xdr:row>38</xdr:row>
      <xdr:rowOff>104140</xdr:rowOff>
    </xdr:to>
    <xdr:sp macro="" textlink="">
      <xdr:nvSpPr>
        <xdr:cNvPr id="377" name="楕円 376"/>
        <xdr:cNvSpPr/>
      </xdr:nvSpPr>
      <xdr:spPr>
        <a:xfrm>
          <a:off x="14541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159068</xdr:rowOff>
    </xdr:from>
    <xdr:to>
      <xdr:col>81</xdr:col>
      <xdr:colOff>50800</xdr:colOff>
      <xdr:row>38</xdr:row>
      <xdr:rowOff>53340</xdr:rowOff>
    </xdr:to>
    <xdr:cxnSp macro="">
      <xdr:nvCxnSpPr>
        <xdr:cNvPr id="378" name="直線コネクタ 377"/>
        <xdr:cNvCxnSpPr/>
      </xdr:nvCxnSpPr>
      <xdr:spPr>
        <a:xfrm flipV="1">
          <a:off x="14592300" y="6502718"/>
          <a:ext cx="889000" cy="6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40974</xdr:rowOff>
    </xdr:from>
    <xdr:ext cx="405111" cy="259045"/>
    <xdr:sp macro="" textlink="">
      <xdr:nvSpPr>
        <xdr:cNvPr id="379" name="n_1aveValue【認定こども園・幼稚園・保育所】&#10;有形固定資産減価償却率"/>
        <xdr:cNvSpPr txBox="1"/>
      </xdr:nvSpPr>
      <xdr:spPr>
        <a:xfrm>
          <a:off x="15266044" y="6556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98124</xdr:rowOff>
    </xdr:from>
    <xdr:ext cx="405111" cy="259045"/>
    <xdr:sp macro="" textlink="">
      <xdr:nvSpPr>
        <xdr:cNvPr id="380" name="n_2aveValue【認定こども園・幼稚園・保育所】&#10;有形固定資産減価償却率"/>
        <xdr:cNvSpPr txBox="1"/>
      </xdr:nvSpPr>
      <xdr:spPr>
        <a:xfrm>
          <a:off x="14389744" y="6613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54944</xdr:rowOff>
    </xdr:from>
    <xdr:ext cx="405111" cy="259045"/>
    <xdr:sp macro="" textlink="">
      <xdr:nvSpPr>
        <xdr:cNvPr id="381" name="n_1mainValue【認定こども園・幼稚園・保育所】&#10;有形固定資産減価償却率"/>
        <xdr:cNvSpPr txBox="1"/>
      </xdr:nvSpPr>
      <xdr:spPr>
        <a:xfrm>
          <a:off x="15266044" y="6227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120667</xdr:rowOff>
    </xdr:from>
    <xdr:ext cx="405111" cy="259045"/>
    <xdr:sp macro="" textlink="">
      <xdr:nvSpPr>
        <xdr:cNvPr id="382" name="n_2mainValue【認定こども園・幼稚園・保育所】&#10;有形固定資産減価償却率"/>
        <xdr:cNvSpPr txBox="1"/>
      </xdr:nvSpPr>
      <xdr:spPr>
        <a:xfrm>
          <a:off x="14389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3" name="直線コネクタ 39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4" name="テキスト ボックス 39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5" name="直線コネクタ 39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6" name="テキスト ボックス 39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7" name="直線コネクタ 39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8" name="テキスト ボックス 39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9" name="直線コネクタ 39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0" name="テキスト ボックス 39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1" name="直線コネクタ 40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2" name="テキスト ボックス 40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118110</xdr:rowOff>
    </xdr:from>
    <xdr:to>
      <xdr:col>116</xdr:col>
      <xdr:colOff>62864</xdr:colOff>
      <xdr:row>41</xdr:row>
      <xdr:rowOff>87630</xdr:rowOff>
    </xdr:to>
    <xdr:cxnSp macro="">
      <xdr:nvCxnSpPr>
        <xdr:cNvPr id="406" name="直線コネクタ 405"/>
        <xdr:cNvCxnSpPr/>
      </xdr:nvCxnSpPr>
      <xdr:spPr>
        <a:xfrm flipV="1">
          <a:off x="22160864" y="57759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407" name="【認定こども園・幼稚園・保育所】&#10;一人当たり面積最小値テキスト"/>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408" name="直線コネクタ 407"/>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64787</xdr:rowOff>
    </xdr:from>
    <xdr:ext cx="469744" cy="259045"/>
    <xdr:sp macro="" textlink="">
      <xdr:nvSpPr>
        <xdr:cNvPr id="409" name="【認定こども園・幼稚園・保育所】&#10;一人当たり面積最大値テキスト"/>
        <xdr:cNvSpPr txBox="1"/>
      </xdr:nvSpPr>
      <xdr:spPr>
        <a:xfrm>
          <a:off x="22199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118110</xdr:rowOff>
    </xdr:from>
    <xdr:to>
      <xdr:col>116</xdr:col>
      <xdr:colOff>152400</xdr:colOff>
      <xdr:row>33</xdr:row>
      <xdr:rowOff>118110</xdr:rowOff>
    </xdr:to>
    <xdr:cxnSp macro="">
      <xdr:nvCxnSpPr>
        <xdr:cNvPr id="410" name="直線コネクタ 409"/>
        <xdr:cNvCxnSpPr/>
      </xdr:nvCxnSpPr>
      <xdr:spPr>
        <a:xfrm>
          <a:off x="22072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19067</xdr:rowOff>
    </xdr:from>
    <xdr:ext cx="469744" cy="259045"/>
    <xdr:sp macro="" textlink="">
      <xdr:nvSpPr>
        <xdr:cNvPr id="411" name="【認定こども園・幼稚園・保育所】&#10;一人当たり面積平均値テキスト"/>
        <xdr:cNvSpPr txBox="1"/>
      </xdr:nvSpPr>
      <xdr:spPr>
        <a:xfrm>
          <a:off x="22199600" y="6534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40640</xdr:rowOff>
    </xdr:from>
    <xdr:to>
      <xdr:col>116</xdr:col>
      <xdr:colOff>114300</xdr:colOff>
      <xdr:row>38</xdr:row>
      <xdr:rowOff>142240</xdr:rowOff>
    </xdr:to>
    <xdr:sp macro="" textlink="">
      <xdr:nvSpPr>
        <xdr:cNvPr id="412" name="フローチャート: 判断 411"/>
        <xdr:cNvSpPr/>
      </xdr:nvSpPr>
      <xdr:spPr>
        <a:xfrm>
          <a:off x="221107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55880</xdr:rowOff>
    </xdr:from>
    <xdr:to>
      <xdr:col>112</xdr:col>
      <xdr:colOff>38100</xdr:colOff>
      <xdr:row>38</xdr:row>
      <xdr:rowOff>157480</xdr:rowOff>
    </xdr:to>
    <xdr:sp macro="" textlink="">
      <xdr:nvSpPr>
        <xdr:cNvPr id="413" name="フローチャート: 判断 412"/>
        <xdr:cNvSpPr/>
      </xdr:nvSpPr>
      <xdr:spPr>
        <a:xfrm>
          <a:off x="21272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10160</xdr:rowOff>
    </xdr:from>
    <xdr:to>
      <xdr:col>107</xdr:col>
      <xdr:colOff>101600</xdr:colOff>
      <xdr:row>38</xdr:row>
      <xdr:rowOff>111760</xdr:rowOff>
    </xdr:to>
    <xdr:sp macro="" textlink="">
      <xdr:nvSpPr>
        <xdr:cNvPr id="414" name="フローチャート: 判断 413"/>
        <xdr:cNvSpPr/>
      </xdr:nvSpPr>
      <xdr:spPr>
        <a:xfrm>
          <a:off x="20383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105410</xdr:rowOff>
    </xdr:from>
    <xdr:to>
      <xdr:col>116</xdr:col>
      <xdr:colOff>114300</xdr:colOff>
      <xdr:row>38</xdr:row>
      <xdr:rowOff>35560</xdr:rowOff>
    </xdr:to>
    <xdr:sp macro="" textlink="">
      <xdr:nvSpPr>
        <xdr:cNvPr id="420" name="楕円 419"/>
        <xdr:cNvSpPr/>
      </xdr:nvSpPr>
      <xdr:spPr>
        <a:xfrm>
          <a:off x="22110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128287</xdr:rowOff>
    </xdr:from>
    <xdr:ext cx="469744" cy="259045"/>
    <xdr:sp macro="" textlink="">
      <xdr:nvSpPr>
        <xdr:cNvPr id="421" name="【認定こども園・幼稚園・保育所】&#10;一人当たり面積該当値テキスト"/>
        <xdr:cNvSpPr txBox="1"/>
      </xdr:nvSpPr>
      <xdr:spPr>
        <a:xfrm>
          <a:off x="22199600"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158750</xdr:rowOff>
    </xdr:from>
    <xdr:to>
      <xdr:col>112</xdr:col>
      <xdr:colOff>38100</xdr:colOff>
      <xdr:row>38</xdr:row>
      <xdr:rowOff>88900</xdr:rowOff>
    </xdr:to>
    <xdr:sp macro="" textlink="">
      <xdr:nvSpPr>
        <xdr:cNvPr id="422" name="楕円 421"/>
        <xdr:cNvSpPr/>
      </xdr:nvSpPr>
      <xdr:spPr>
        <a:xfrm>
          <a:off x="21272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156210</xdr:rowOff>
    </xdr:from>
    <xdr:to>
      <xdr:col>116</xdr:col>
      <xdr:colOff>63500</xdr:colOff>
      <xdr:row>38</xdr:row>
      <xdr:rowOff>38100</xdr:rowOff>
    </xdr:to>
    <xdr:cxnSp macro="">
      <xdr:nvCxnSpPr>
        <xdr:cNvPr id="423" name="直線コネクタ 422"/>
        <xdr:cNvCxnSpPr/>
      </xdr:nvCxnSpPr>
      <xdr:spPr>
        <a:xfrm flipV="1">
          <a:off x="21323300" y="64998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158750</xdr:rowOff>
    </xdr:from>
    <xdr:to>
      <xdr:col>107</xdr:col>
      <xdr:colOff>101600</xdr:colOff>
      <xdr:row>38</xdr:row>
      <xdr:rowOff>88900</xdr:rowOff>
    </xdr:to>
    <xdr:sp macro="" textlink="">
      <xdr:nvSpPr>
        <xdr:cNvPr id="424" name="楕円 423"/>
        <xdr:cNvSpPr/>
      </xdr:nvSpPr>
      <xdr:spPr>
        <a:xfrm>
          <a:off x="20383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38100</xdr:rowOff>
    </xdr:from>
    <xdr:to>
      <xdr:col>111</xdr:col>
      <xdr:colOff>177800</xdr:colOff>
      <xdr:row>38</xdr:row>
      <xdr:rowOff>38100</xdr:rowOff>
    </xdr:to>
    <xdr:cxnSp macro="">
      <xdr:nvCxnSpPr>
        <xdr:cNvPr id="425" name="直線コネクタ 424"/>
        <xdr:cNvCxnSpPr/>
      </xdr:nvCxnSpPr>
      <xdr:spPr>
        <a:xfrm>
          <a:off x="20434300" y="655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148607</xdr:rowOff>
    </xdr:from>
    <xdr:ext cx="469744" cy="259045"/>
    <xdr:sp macro="" textlink="">
      <xdr:nvSpPr>
        <xdr:cNvPr id="426" name="n_1aveValue【認定こども園・幼稚園・保育所】&#10;一人当たり面積"/>
        <xdr:cNvSpPr txBox="1"/>
      </xdr:nvSpPr>
      <xdr:spPr>
        <a:xfrm>
          <a:off x="21075727" y="66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102887</xdr:rowOff>
    </xdr:from>
    <xdr:ext cx="469744" cy="259045"/>
    <xdr:sp macro="" textlink="">
      <xdr:nvSpPr>
        <xdr:cNvPr id="427" name="n_2aveValue【認定こども園・幼稚園・保育所】&#10;一人当たり面積"/>
        <xdr:cNvSpPr txBox="1"/>
      </xdr:nvSpPr>
      <xdr:spPr>
        <a:xfrm>
          <a:off x="20199427" y="661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105427</xdr:rowOff>
    </xdr:from>
    <xdr:ext cx="469744" cy="259045"/>
    <xdr:sp macro="" textlink="">
      <xdr:nvSpPr>
        <xdr:cNvPr id="428" name="n_1mainValue【認定こども園・幼稚園・保育所】&#10;一人当たり面積"/>
        <xdr:cNvSpPr txBox="1"/>
      </xdr:nvSpPr>
      <xdr:spPr>
        <a:xfrm>
          <a:off x="210757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105427</xdr:rowOff>
    </xdr:from>
    <xdr:ext cx="469744" cy="259045"/>
    <xdr:sp macro="" textlink="">
      <xdr:nvSpPr>
        <xdr:cNvPr id="429" name="n_2mainValue【認定こども園・幼稚園・保育所】&#10;一人当たり面積"/>
        <xdr:cNvSpPr txBox="1"/>
      </xdr:nvSpPr>
      <xdr:spPr>
        <a:xfrm>
          <a:off x="201994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0" name="テキスト ボックス 43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1" name="直線コネクタ 44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2" name="テキスト ボックス 44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3" name="直線コネクタ 44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4" name="テキスト ボックス 44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5" name="直線コネクタ 44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6" name="テキスト ボックス 44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7" name="直線コネクタ 44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8" name="テキスト ボックス 44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9" name="直線コネクタ 44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50" name="テキスト ボックス 44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1" name="直線コネクタ 45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2" name="テキスト ボックス 45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63</xdr:row>
      <xdr:rowOff>87630</xdr:rowOff>
    </xdr:to>
    <xdr:cxnSp macro="">
      <xdr:nvCxnSpPr>
        <xdr:cNvPr id="454" name="直線コネクタ 453"/>
        <xdr:cNvCxnSpPr/>
      </xdr:nvCxnSpPr>
      <xdr:spPr>
        <a:xfrm flipV="1">
          <a:off x="16318864" y="94945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91457</xdr:rowOff>
    </xdr:from>
    <xdr:ext cx="405111" cy="259045"/>
    <xdr:sp macro="" textlink="">
      <xdr:nvSpPr>
        <xdr:cNvPr id="455" name="【学校施設】&#10;有形固定資産減価償却率最小値テキスト"/>
        <xdr:cNvSpPr txBox="1"/>
      </xdr:nvSpPr>
      <xdr:spPr>
        <a:xfrm>
          <a:off x="163576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87630</xdr:rowOff>
    </xdr:from>
    <xdr:to>
      <xdr:col>86</xdr:col>
      <xdr:colOff>25400</xdr:colOff>
      <xdr:row>63</xdr:row>
      <xdr:rowOff>87630</xdr:rowOff>
    </xdr:to>
    <xdr:cxnSp macro="">
      <xdr:nvCxnSpPr>
        <xdr:cNvPr id="456" name="直線コネクタ 455"/>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457" name="【学校施設】&#10;有形固定資産減価償却率最大値テキスト"/>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458" name="直線コネクタ 457"/>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82567</xdr:rowOff>
    </xdr:from>
    <xdr:ext cx="405111" cy="259045"/>
    <xdr:sp macro="" textlink="">
      <xdr:nvSpPr>
        <xdr:cNvPr id="459" name="【学校施設】&#10;有形固定資産減価償却率平均値テキスト"/>
        <xdr:cNvSpPr txBox="1"/>
      </xdr:nvSpPr>
      <xdr:spPr>
        <a:xfrm>
          <a:off x="16357600" y="10026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59690</xdr:rowOff>
    </xdr:from>
    <xdr:to>
      <xdr:col>85</xdr:col>
      <xdr:colOff>177800</xdr:colOff>
      <xdr:row>59</xdr:row>
      <xdr:rowOff>161290</xdr:rowOff>
    </xdr:to>
    <xdr:sp macro="" textlink="">
      <xdr:nvSpPr>
        <xdr:cNvPr id="460" name="フローチャート: 判断 459"/>
        <xdr:cNvSpPr/>
      </xdr:nvSpPr>
      <xdr:spPr>
        <a:xfrm>
          <a:off x="162687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170180</xdr:rowOff>
    </xdr:from>
    <xdr:to>
      <xdr:col>81</xdr:col>
      <xdr:colOff>101600</xdr:colOff>
      <xdr:row>59</xdr:row>
      <xdr:rowOff>100330</xdr:rowOff>
    </xdr:to>
    <xdr:sp macro="" textlink="">
      <xdr:nvSpPr>
        <xdr:cNvPr id="461" name="フローチャート: 判断 460"/>
        <xdr:cNvSpPr/>
      </xdr:nvSpPr>
      <xdr:spPr>
        <a:xfrm>
          <a:off x="15430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90170</xdr:rowOff>
    </xdr:from>
    <xdr:to>
      <xdr:col>76</xdr:col>
      <xdr:colOff>165100</xdr:colOff>
      <xdr:row>60</xdr:row>
      <xdr:rowOff>20320</xdr:rowOff>
    </xdr:to>
    <xdr:sp macro="" textlink="">
      <xdr:nvSpPr>
        <xdr:cNvPr id="462" name="フローチャート: 判断 461"/>
        <xdr:cNvSpPr/>
      </xdr:nvSpPr>
      <xdr:spPr>
        <a:xfrm>
          <a:off x="14541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3" name="テキスト ボックス 46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4" name="テキスト ボックス 46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5" name="テキスト ボックス 46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6" name="テキスト ボックス 46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7" name="テキスト ボックス 46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468" name="楕円 467"/>
        <xdr:cNvSpPr/>
      </xdr:nvSpPr>
      <xdr:spPr>
        <a:xfrm>
          <a:off x="162687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3827</xdr:rowOff>
    </xdr:from>
    <xdr:ext cx="405111" cy="259045"/>
    <xdr:sp macro="" textlink="">
      <xdr:nvSpPr>
        <xdr:cNvPr id="469" name="【学校施設】&#10;有形固定資産減価償却率該当値テキスト"/>
        <xdr:cNvSpPr txBox="1"/>
      </xdr:nvSpPr>
      <xdr:spPr>
        <a:xfrm>
          <a:off x="16357600"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78740</xdr:rowOff>
    </xdr:from>
    <xdr:to>
      <xdr:col>81</xdr:col>
      <xdr:colOff>101600</xdr:colOff>
      <xdr:row>61</xdr:row>
      <xdr:rowOff>8890</xdr:rowOff>
    </xdr:to>
    <xdr:sp macro="" textlink="">
      <xdr:nvSpPr>
        <xdr:cNvPr id="470" name="楕円 469"/>
        <xdr:cNvSpPr/>
      </xdr:nvSpPr>
      <xdr:spPr>
        <a:xfrm>
          <a:off x="15430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76200</xdr:rowOff>
    </xdr:from>
    <xdr:to>
      <xdr:col>85</xdr:col>
      <xdr:colOff>127000</xdr:colOff>
      <xdr:row>60</xdr:row>
      <xdr:rowOff>129540</xdr:rowOff>
    </xdr:to>
    <xdr:cxnSp macro="">
      <xdr:nvCxnSpPr>
        <xdr:cNvPr id="471" name="直線コネクタ 470"/>
        <xdr:cNvCxnSpPr/>
      </xdr:nvCxnSpPr>
      <xdr:spPr>
        <a:xfrm flipV="1">
          <a:off x="15481300" y="103632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109220</xdr:rowOff>
    </xdr:from>
    <xdr:to>
      <xdr:col>76</xdr:col>
      <xdr:colOff>165100</xdr:colOff>
      <xdr:row>61</xdr:row>
      <xdr:rowOff>39370</xdr:rowOff>
    </xdr:to>
    <xdr:sp macro="" textlink="">
      <xdr:nvSpPr>
        <xdr:cNvPr id="472" name="楕円 471"/>
        <xdr:cNvSpPr/>
      </xdr:nvSpPr>
      <xdr:spPr>
        <a:xfrm>
          <a:off x="14541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129540</xdr:rowOff>
    </xdr:from>
    <xdr:to>
      <xdr:col>81</xdr:col>
      <xdr:colOff>50800</xdr:colOff>
      <xdr:row>60</xdr:row>
      <xdr:rowOff>160020</xdr:rowOff>
    </xdr:to>
    <xdr:cxnSp macro="">
      <xdr:nvCxnSpPr>
        <xdr:cNvPr id="473" name="直線コネクタ 472"/>
        <xdr:cNvCxnSpPr/>
      </xdr:nvCxnSpPr>
      <xdr:spPr>
        <a:xfrm flipV="1">
          <a:off x="14592300" y="10416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116857</xdr:rowOff>
    </xdr:from>
    <xdr:ext cx="405111" cy="259045"/>
    <xdr:sp macro="" textlink="">
      <xdr:nvSpPr>
        <xdr:cNvPr id="474" name="n_1aveValue【学校施設】&#10;有形固定資産減価償却率"/>
        <xdr:cNvSpPr txBox="1"/>
      </xdr:nvSpPr>
      <xdr:spPr>
        <a:xfrm>
          <a:off x="152660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36847</xdr:rowOff>
    </xdr:from>
    <xdr:ext cx="405111" cy="259045"/>
    <xdr:sp macro="" textlink="">
      <xdr:nvSpPr>
        <xdr:cNvPr id="475" name="n_2aveValue【学校施設】&#10;有形固定資産減価償却率"/>
        <xdr:cNvSpPr txBox="1"/>
      </xdr:nvSpPr>
      <xdr:spPr>
        <a:xfrm>
          <a:off x="14389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17</xdr:rowOff>
    </xdr:from>
    <xdr:ext cx="405111" cy="259045"/>
    <xdr:sp macro="" textlink="">
      <xdr:nvSpPr>
        <xdr:cNvPr id="476" name="n_1mainValue【学校施設】&#10;有形固定資産減価償却率"/>
        <xdr:cNvSpPr txBox="1"/>
      </xdr:nvSpPr>
      <xdr:spPr>
        <a:xfrm>
          <a:off x="152660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30497</xdr:rowOff>
    </xdr:from>
    <xdr:ext cx="405111" cy="259045"/>
    <xdr:sp macro="" textlink="">
      <xdr:nvSpPr>
        <xdr:cNvPr id="477" name="n_2mainValue【学校施設】&#10;有形固定資産減価償却率"/>
        <xdr:cNvSpPr txBox="1"/>
      </xdr:nvSpPr>
      <xdr:spPr>
        <a:xfrm>
          <a:off x="14389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8" name="正方形/長方形 4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9" name="正方形/長方形 4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0" name="正方形/長方形 4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1" name="正方形/長方形 4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2" name="正方形/長方形 4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3" name="正方形/長方形 4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4" name="正方形/長方形 4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5" name="正方形/長方形 4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6" name="テキスト ボックス 4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7" name="直線コネクタ 4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8" name="テキスト ボックス 48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9" name="直線コネクタ 48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0" name="テキスト ボックス 48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1" name="直線コネクタ 49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2" name="テキスト ボックス 49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3" name="直線コネクタ 49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4" name="テキスト ボックス 49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5" name="直線コネクタ 49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6" name="テキスト ボックス 49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7" name="直線コネクタ 49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8" name="テキスト ボックス 49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9" name="直線コネクタ 49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00" name="テキスト ボックス 49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1" name="直線コネクタ 50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2" name="テキスト ボックス 50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1633</xdr:rowOff>
    </xdr:from>
    <xdr:to>
      <xdr:col>116</xdr:col>
      <xdr:colOff>62864</xdr:colOff>
      <xdr:row>64</xdr:row>
      <xdr:rowOff>151856</xdr:rowOff>
    </xdr:to>
    <xdr:cxnSp macro="">
      <xdr:nvCxnSpPr>
        <xdr:cNvPr id="504" name="直線コネクタ 503"/>
        <xdr:cNvCxnSpPr/>
      </xdr:nvCxnSpPr>
      <xdr:spPr>
        <a:xfrm flipV="1">
          <a:off x="22160864" y="960283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155683</xdr:rowOff>
    </xdr:from>
    <xdr:ext cx="469744" cy="259045"/>
    <xdr:sp macro="" textlink="">
      <xdr:nvSpPr>
        <xdr:cNvPr id="505" name="【学校施設】&#10;一人当たり面積最小値テキスト"/>
        <xdr:cNvSpPr txBox="1"/>
      </xdr:nvSpPr>
      <xdr:spPr>
        <a:xfrm>
          <a:off x="22199600" y="1112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151856</xdr:rowOff>
    </xdr:from>
    <xdr:to>
      <xdr:col>116</xdr:col>
      <xdr:colOff>152400</xdr:colOff>
      <xdr:row>64</xdr:row>
      <xdr:rowOff>151856</xdr:rowOff>
    </xdr:to>
    <xdr:cxnSp macro="">
      <xdr:nvCxnSpPr>
        <xdr:cNvPr id="506" name="直線コネクタ 505"/>
        <xdr:cNvCxnSpPr/>
      </xdr:nvCxnSpPr>
      <xdr:spPr>
        <a:xfrm>
          <a:off x="22072600" y="11124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119760</xdr:rowOff>
    </xdr:from>
    <xdr:ext cx="469744" cy="259045"/>
    <xdr:sp macro="" textlink="">
      <xdr:nvSpPr>
        <xdr:cNvPr id="507" name="【学校施設】&#10;一人当たり面積最大値テキスト"/>
        <xdr:cNvSpPr txBox="1"/>
      </xdr:nvSpPr>
      <xdr:spPr>
        <a:xfrm>
          <a:off x="22199600" y="937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1633</xdr:rowOff>
    </xdr:from>
    <xdr:to>
      <xdr:col>116</xdr:col>
      <xdr:colOff>152400</xdr:colOff>
      <xdr:row>56</xdr:row>
      <xdr:rowOff>1633</xdr:rowOff>
    </xdr:to>
    <xdr:cxnSp macro="">
      <xdr:nvCxnSpPr>
        <xdr:cNvPr id="508" name="直線コネクタ 507"/>
        <xdr:cNvCxnSpPr/>
      </xdr:nvCxnSpPr>
      <xdr:spPr>
        <a:xfrm>
          <a:off x="22072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6367</xdr:rowOff>
    </xdr:from>
    <xdr:ext cx="469744" cy="259045"/>
    <xdr:sp macro="" textlink="">
      <xdr:nvSpPr>
        <xdr:cNvPr id="509" name="【学校施設】&#10;一人当たり面積平均値テキスト"/>
        <xdr:cNvSpPr txBox="1"/>
      </xdr:nvSpPr>
      <xdr:spPr>
        <a:xfrm>
          <a:off x="22199600" y="1046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510" name="フローチャート: 判断 509"/>
        <xdr:cNvSpPr/>
      </xdr:nvSpPr>
      <xdr:spPr>
        <a:xfrm>
          <a:off x="22110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150041</xdr:rowOff>
    </xdr:from>
    <xdr:to>
      <xdr:col>112</xdr:col>
      <xdr:colOff>38100</xdr:colOff>
      <xdr:row>62</xdr:row>
      <xdr:rowOff>80191</xdr:rowOff>
    </xdr:to>
    <xdr:sp macro="" textlink="">
      <xdr:nvSpPr>
        <xdr:cNvPr id="511" name="フローチャート: 判断 510"/>
        <xdr:cNvSpPr/>
      </xdr:nvSpPr>
      <xdr:spPr>
        <a:xfrm>
          <a:off x="212725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140244</xdr:rowOff>
    </xdr:from>
    <xdr:to>
      <xdr:col>107</xdr:col>
      <xdr:colOff>101600</xdr:colOff>
      <xdr:row>62</xdr:row>
      <xdr:rowOff>70394</xdr:rowOff>
    </xdr:to>
    <xdr:sp macro="" textlink="">
      <xdr:nvSpPr>
        <xdr:cNvPr id="512" name="フローチャート: 判断 511"/>
        <xdr:cNvSpPr/>
      </xdr:nvSpPr>
      <xdr:spPr>
        <a:xfrm>
          <a:off x="20383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3" name="テキスト ボックス 51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4" name="テキスト ボックス 51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5" name="テキスト ボックス 51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6" name="テキスト ボックス 51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7" name="テキスト ボックス 51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171269</xdr:rowOff>
    </xdr:from>
    <xdr:to>
      <xdr:col>116</xdr:col>
      <xdr:colOff>114300</xdr:colOff>
      <xdr:row>62</xdr:row>
      <xdr:rowOff>101419</xdr:rowOff>
    </xdr:to>
    <xdr:sp macro="" textlink="">
      <xdr:nvSpPr>
        <xdr:cNvPr id="518" name="楕円 517"/>
        <xdr:cNvSpPr/>
      </xdr:nvSpPr>
      <xdr:spPr>
        <a:xfrm>
          <a:off x="22110700" y="1062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149696</xdr:rowOff>
    </xdr:from>
    <xdr:ext cx="469744" cy="259045"/>
    <xdr:sp macro="" textlink="">
      <xdr:nvSpPr>
        <xdr:cNvPr id="519" name="【学校施設】&#10;一人当たり面積該当値テキスト"/>
        <xdr:cNvSpPr txBox="1"/>
      </xdr:nvSpPr>
      <xdr:spPr>
        <a:xfrm>
          <a:off x="22199600" y="1060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19413</xdr:rowOff>
    </xdr:from>
    <xdr:to>
      <xdr:col>112</xdr:col>
      <xdr:colOff>38100</xdr:colOff>
      <xdr:row>62</xdr:row>
      <xdr:rowOff>121013</xdr:rowOff>
    </xdr:to>
    <xdr:sp macro="" textlink="">
      <xdr:nvSpPr>
        <xdr:cNvPr id="520" name="楕円 519"/>
        <xdr:cNvSpPr/>
      </xdr:nvSpPr>
      <xdr:spPr>
        <a:xfrm>
          <a:off x="21272500" y="1064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50619</xdr:rowOff>
    </xdr:from>
    <xdr:to>
      <xdr:col>116</xdr:col>
      <xdr:colOff>63500</xdr:colOff>
      <xdr:row>62</xdr:row>
      <xdr:rowOff>70213</xdr:rowOff>
    </xdr:to>
    <xdr:cxnSp macro="">
      <xdr:nvCxnSpPr>
        <xdr:cNvPr id="521" name="直線コネクタ 520"/>
        <xdr:cNvCxnSpPr/>
      </xdr:nvCxnSpPr>
      <xdr:spPr>
        <a:xfrm flipV="1">
          <a:off x="21323300" y="1068051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35741</xdr:rowOff>
    </xdr:from>
    <xdr:to>
      <xdr:col>107</xdr:col>
      <xdr:colOff>101600</xdr:colOff>
      <xdr:row>62</xdr:row>
      <xdr:rowOff>137341</xdr:rowOff>
    </xdr:to>
    <xdr:sp macro="" textlink="">
      <xdr:nvSpPr>
        <xdr:cNvPr id="522" name="楕円 521"/>
        <xdr:cNvSpPr/>
      </xdr:nvSpPr>
      <xdr:spPr>
        <a:xfrm>
          <a:off x="20383500" y="1066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70213</xdr:rowOff>
    </xdr:from>
    <xdr:to>
      <xdr:col>111</xdr:col>
      <xdr:colOff>177800</xdr:colOff>
      <xdr:row>62</xdr:row>
      <xdr:rowOff>86541</xdr:rowOff>
    </xdr:to>
    <xdr:cxnSp macro="">
      <xdr:nvCxnSpPr>
        <xdr:cNvPr id="523" name="直線コネクタ 522"/>
        <xdr:cNvCxnSpPr/>
      </xdr:nvCxnSpPr>
      <xdr:spPr>
        <a:xfrm flipV="1">
          <a:off x="20434300" y="1070011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96718</xdr:rowOff>
    </xdr:from>
    <xdr:ext cx="469744" cy="259045"/>
    <xdr:sp macro="" textlink="">
      <xdr:nvSpPr>
        <xdr:cNvPr id="524" name="n_1aveValue【学校施設】&#10;一人当たり面積"/>
        <xdr:cNvSpPr txBox="1"/>
      </xdr:nvSpPr>
      <xdr:spPr>
        <a:xfrm>
          <a:off x="21075727" y="103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86921</xdr:rowOff>
    </xdr:from>
    <xdr:ext cx="469744" cy="259045"/>
    <xdr:sp macro="" textlink="">
      <xdr:nvSpPr>
        <xdr:cNvPr id="525" name="n_2aveValue【学校施設】&#10;一人当たり面積"/>
        <xdr:cNvSpPr txBox="1"/>
      </xdr:nvSpPr>
      <xdr:spPr>
        <a:xfrm>
          <a:off x="20199427" y="1037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112140</xdr:rowOff>
    </xdr:from>
    <xdr:ext cx="469744" cy="259045"/>
    <xdr:sp macro="" textlink="">
      <xdr:nvSpPr>
        <xdr:cNvPr id="526" name="n_1mainValue【学校施設】&#10;一人当たり面積"/>
        <xdr:cNvSpPr txBox="1"/>
      </xdr:nvSpPr>
      <xdr:spPr>
        <a:xfrm>
          <a:off x="21075727" y="1074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128468</xdr:rowOff>
    </xdr:from>
    <xdr:ext cx="469744" cy="259045"/>
    <xdr:sp macro="" textlink="">
      <xdr:nvSpPr>
        <xdr:cNvPr id="527" name="n_2mainValue【学校施設】&#10;一人当たり面積"/>
        <xdr:cNvSpPr txBox="1"/>
      </xdr:nvSpPr>
      <xdr:spPr>
        <a:xfrm>
          <a:off x="20199427" y="1075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8" name="テキスト ボックス 53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9" name="直線コネクタ 5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0" name="テキスト ボックス 53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1" name="直線コネクタ 5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2" name="テキスト ボックス 5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3" name="直線コネクタ 5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4" name="テキスト ボックス 5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5" name="直線コネクタ 5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6" name="テキスト ボックス 5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7" name="直線コネクタ 5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8" name="テキスト ボックス 54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0" name="テキスト ボックス 54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86</xdr:row>
      <xdr:rowOff>108586</xdr:rowOff>
    </xdr:to>
    <xdr:cxnSp macro="">
      <xdr:nvCxnSpPr>
        <xdr:cNvPr id="552" name="直線コネクタ 551"/>
        <xdr:cNvCxnSpPr/>
      </xdr:nvCxnSpPr>
      <xdr:spPr>
        <a:xfrm flipV="1">
          <a:off x="16318864" y="13456920"/>
          <a:ext cx="0" cy="1396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553" name="【児童館】&#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554" name="直線コネクタ 553"/>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55" name="【児童館】&#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56" name="直線コネクタ 555"/>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76852</xdr:rowOff>
    </xdr:from>
    <xdr:ext cx="405111" cy="259045"/>
    <xdr:sp macro="" textlink="">
      <xdr:nvSpPr>
        <xdr:cNvPr id="557" name="【児童館】&#10;有形固定資産減価償却率平均値テキスト"/>
        <xdr:cNvSpPr txBox="1"/>
      </xdr:nvSpPr>
      <xdr:spPr>
        <a:xfrm>
          <a:off x="16357600" y="1396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558" name="フローチャート: 判断 557"/>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109220</xdr:rowOff>
    </xdr:from>
    <xdr:to>
      <xdr:col>81</xdr:col>
      <xdr:colOff>101600</xdr:colOff>
      <xdr:row>83</xdr:row>
      <xdr:rowOff>39370</xdr:rowOff>
    </xdr:to>
    <xdr:sp macro="" textlink="">
      <xdr:nvSpPr>
        <xdr:cNvPr id="559" name="フローチャート: 判断 558"/>
        <xdr:cNvSpPr/>
      </xdr:nvSpPr>
      <xdr:spPr>
        <a:xfrm>
          <a:off x="15430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4445</xdr:rowOff>
    </xdr:from>
    <xdr:to>
      <xdr:col>76</xdr:col>
      <xdr:colOff>165100</xdr:colOff>
      <xdr:row>83</xdr:row>
      <xdr:rowOff>106045</xdr:rowOff>
    </xdr:to>
    <xdr:sp macro="" textlink="">
      <xdr:nvSpPr>
        <xdr:cNvPr id="560" name="フローチャート: 判断 559"/>
        <xdr:cNvSpPr/>
      </xdr:nvSpPr>
      <xdr:spPr>
        <a:xfrm>
          <a:off x="14541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25400</xdr:rowOff>
    </xdr:from>
    <xdr:to>
      <xdr:col>85</xdr:col>
      <xdr:colOff>177800</xdr:colOff>
      <xdr:row>84</xdr:row>
      <xdr:rowOff>127000</xdr:rowOff>
    </xdr:to>
    <xdr:sp macro="" textlink="">
      <xdr:nvSpPr>
        <xdr:cNvPr id="566" name="楕円 565"/>
        <xdr:cNvSpPr/>
      </xdr:nvSpPr>
      <xdr:spPr>
        <a:xfrm>
          <a:off x="16268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3827</xdr:rowOff>
    </xdr:from>
    <xdr:ext cx="405111" cy="259045"/>
    <xdr:sp macro="" textlink="">
      <xdr:nvSpPr>
        <xdr:cNvPr id="567" name="【児童館】&#10;有形固定資産減価償却率該当値テキスト"/>
        <xdr:cNvSpPr txBox="1"/>
      </xdr:nvSpPr>
      <xdr:spPr>
        <a:xfrm>
          <a:off x="16357600"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63500</xdr:rowOff>
    </xdr:from>
    <xdr:to>
      <xdr:col>81</xdr:col>
      <xdr:colOff>101600</xdr:colOff>
      <xdr:row>84</xdr:row>
      <xdr:rowOff>165100</xdr:rowOff>
    </xdr:to>
    <xdr:sp macro="" textlink="">
      <xdr:nvSpPr>
        <xdr:cNvPr id="568" name="楕円 567"/>
        <xdr:cNvSpPr/>
      </xdr:nvSpPr>
      <xdr:spPr>
        <a:xfrm>
          <a:off x="15430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76200</xdr:rowOff>
    </xdr:from>
    <xdr:to>
      <xdr:col>85</xdr:col>
      <xdr:colOff>127000</xdr:colOff>
      <xdr:row>84</xdr:row>
      <xdr:rowOff>114300</xdr:rowOff>
    </xdr:to>
    <xdr:cxnSp macro="">
      <xdr:nvCxnSpPr>
        <xdr:cNvPr id="569" name="直線コネクタ 568"/>
        <xdr:cNvCxnSpPr/>
      </xdr:nvCxnSpPr>
      <xdr:spPr>
        <a:xfrm flipV="1">
          <a:off x="15481300" y="14478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101600</xdr:rowOff>
    </xdr:from>
    <xdr:to>
      <xdr:col>76</xdr:col>
      <xdr:colOff>165100</xdr:colOff>
      <xdr:row>85</xdr:row>
      <xdr:rowOff>31750</xdr:rowOff>
    </xdr:to>
    <xdr:sp macro="" textlink="">
      <xdr:nvSpPr>
        <xdr:cNvPr id="570" name="楕円 569"/>
        <xdr:cNvSpPr/>
      </xdr:nvSpPr>
      <xdr:spPr>
        <a:xfrm>
          <a:off x="14541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114300</xdr:rowOff>
    </xdr:from>
    <xdr:to>
      <xdr:col>81</xdr:col>
      <xdr:colOff>50800</xdr:colOff>
      <xdr:row>84</xdr:row>
      <xdr:rowOff>152400</xdr:rowOff>
    </xdr:to>
    <xdr:cxnSp macro="">
      <xdr:nvCxnSpPr>
        <xdr:cNvPr id="571" name="直線コネクタ 570"/>
        <xdr:cNvCxnSpPr/>
      </xdr:nvCxnSpPr>
      <xdr:spPr>
        <a:xfrm flipV="1">
          <a:off x="14592300" y="14516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55897</xdr:rowOff>
    </xdr:from>
    <xdr:ext cx="405111" cy="259045"/>
    <xdr:sp macro="" textlink="">
      <xdr:nvSpPr>
        <xdr:cNvPr id="572" name="n_1aveValue【児童館】&#10;有形固定資産減価償却率"/>
        <xdr:cNvSpPr txBox="1"/>
      </xdr:nvSpPr>
      <xdr:spPr>
        <a:xfrm>
          <a:off x="15266044"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122572</xdr:rowOff>
    </xdr:from>
    <xdr:ext cx="405111" cy="259045"/>
    <xdr:sp macro="" textlink="">
      <xdr:nvSpPr>
        <xdr:cNvPr id="573" name="n_2aveValue【児童館】&#10;有形固定資産減価償却率"/>
        <xdr:cNvSpPr txBox="1"/>
      </xdr:nvSpPr>
      <xdr:spPr>
        <a:xfrm>
          <a:off x="14389744"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156227</xdr:rowOff>
    </xdr:from>
    <xdr:ext cx="405111" cy="259045"/>
    <xdr:sp macro="" textlink="">
      <xdr:nvSpPr>
        <xdr:cNvPr id="574" name="n_1mainValue【児童館】&#10;有形固定資産減価償却率"/>
        <xdr:cNvSpPr txBox="1"/>
      </xdr:nvSpPr>
      <xdr:spPr>
        <a:xfrm>
          <a:off x="15266044"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22877</xdr:rowOff>
    </xdr:from>
    <xdr:ext cx="405111" cy="259045"/>
    <xdr:sp macro="" textlink="">
      <xdr:nvSpPr>
        <xdr:cNvPr id="575" name="n_2mainValue【児童館】&#10;有形固定資産減価償却率"/>
        <xdr:cNvSpPr txBox="1"/>
      </xdr:nvSpPr>
      <xdr:spPr>
        <a:xfrm>
          <a:off x="14389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6" name="正方形/長方形 5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7" name="正方形/長方形 5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8" name="正方形/長方形 5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9" name="正方形/長方形 5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0" name="正方形/長方形 5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1" name="正方形/長方形 5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2" name="正方形/長方形 5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3" name="正方形/長方形 5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4" name="テキスト ボックス 5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5" name="直線コネクタ 5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6" name="直線コネクタ 58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7" name="テキスト ボックス 58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8" name="直線コネクタ 58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9" name="テキスト ボックス 58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0" name="直線コネクタ 58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1" name="テキスト ボックス 59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2" name="直線コネクタ 59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3" name="テキスト ボックス 59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4" name="直線コネクタ 59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5" name="テキスト ボックス 59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6" name="直線コネクタ 5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7" name="テキスト ボックス 5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599" name="直線コネクタ 598"/>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0"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1" name="直線コネクタ 600"/>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02"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03" name="直線コネクタ 602"/>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162577</xdr:rowOff>
    </xdr:from>
    <xdr:ext cx="469744" cy="259045"/>
    <xdr:sp macro="" textlink="">
      <xdr:nvSpPr>
        <xdr:cNvPr id="604" name="【児童館】&#10;一人当たり面積平均値テキスト"/>
        <xdr:cNvSpPr txBox="1"/>
      </xdr:nvSpPr>
      <xdr:spPr>
        <a:xfrm>
          <a:off x="22199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05" name="フローチャート: 判断 604"/>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06" name="フローチャート: 判断 605"/>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607" name="フローチャート: 判断 606"/>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8" name="テキスト ボックス 6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9" name="テキスト ボックス 6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0" name="テキスト ボックス 6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1" name="テキスト ボックス 6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2" name="テキスト ボックス 6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613" name="楕円 612"/>
        <xdr:cNvSpPr/>
      </xdr:nvSpPr>
      <xdr:spPr>
        <a:xfrm>
          <a:off x="22110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614" name="【児童館】&#10;一人当たり面積該当値テキスト"/>
        <xdr:cNvSpPr txBox="1"/>
      </xdr:nvSpPr>
      <xdr:spPr>
        <a:xfrm>
          <a:off x="22199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615" name="楕円 614"/>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76200</xdr:rowOff>
    </xdr:to>
    <xdr:cxnSp macro="">
      <xdr:nvCxnSpPr>
        <xdr:cNvPr id="616" name="直線コネクタ 615"/>
        <xdr:cNvCxnSpPr/>
      </xdr:nvCxnSpPr>
      <xdr:spPr>
        <a:xfrm>
          <a:off x="21323300" y="1482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617" name="楕円 616"/>
        <xdr:cNvSpPr/>
      </xdr:nvSpPr>
      <xdr:spPr>
        <a:xfrm>
          <a:off x="20383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76200</xdr:rowOff>
    </xdr:from>
    <xdr:to>
      <xdr:col>111</xdr:col>
      <xdr:colOff>177800</xdr:colOff>
      <xdr:row>86</xdr:row>
      <xdr:rowOff>76200</xdr:rowOff>
    </xdr:to>
    <xdr:cxnSp macro="">
      <xdr:nvCxnSpPr>
        <xdr:cNvPr id="618" name="直線コネクタ 617"/>
        <xdr:cNvCxnSpPr/>
      </xdr:nvCxnSpPr>
      <xdr:spPr>
        <a:xfrm>
          <a:off x="20434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19"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620" name="n_2aveValue【児童館】&#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621" name="n_1mainValue【児童館】&#10;一人当たり面積"/>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622" name="n_2mainValue【児童館】&#10;一人当たり面積"/>
        <xdr:cNvSpPr txBox="1"/>
      </xdr:nvSpPr>
      <xdr:spPr>
        <a:xfrm>
          <a:off x="20199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3" name="正方形/長方形 6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4" name="正方形/長方形 62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5" name="正方形/長方形 62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6" name="正方形/長方形 62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7" name="正方形/長方形 62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8" name="正方形/長方形 62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9" name="正方形/長方形 62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0" name="正方形/長方形 62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1" name="テキスト ボックス 63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2" name="直線コネクタ 63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33" name="テキスト ボックス 63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4" name="直線コネクタ 63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635" name="テキスト ボックス 634"/>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6" name="直線コネクタ 63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7" name="テキスト ボックス 63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8" name="直線コネクタ 63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9" name="テキスト ボックス 63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0" name="直線コネクタ 63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1" name="テキスト ボックス 64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2" name="直線コネクタ 64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3" name="テキスト ボックス 64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4" name="直線コネクタ 64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645" name="テキスト ボックス 644"/>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6" name="直線コネクタ 6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47" name="テキスト ボックス 64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108</xdr:row>
      <xdr:rowOff>72934</xdr:rowOff>
    </xdr:to>
    <xdr:cxnSp macro="">
      <xdr:nvCxnSpPr>
        <xdr:cNvPr id="649" name="直線コネクタ 648"/>
        <xdr:cNvCxnSpPr/>
      </xdr:nvCxnSpPr>
      <xdr:spPr>
        <a:xfrm flipV="1">
          <a:off x="16318864" y="17155886"/>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76761</xdr:rowOff>
    </xdr:from>
    <xdr:ext cx="405111" cy="259045"/>
    <xdr:sp macro="" textlink="">
      <xdr:nvSpPr>
        <xdr:cNvPr id="650" name="【公民館】&#10;有形固定資産減価償却率最小値テキスト"/>
        <xdr:cNvSpPr txBox="1"/>
      </xdr:nvSpPr>
      <xdr:spPr>
        <a:xfrm>
          <a:off x="16357600" y="1859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72934</xdr:rowOff>
    </xdr:from>
    <xdr:to>
      <xdr:col>86</xdr:col>
      <xdr:colOff>25400</xdr:colOff>
      <xdr:row>108</xdr:row>
      <xdr:rowOff>72934</xdr:rowOff>
    </xdr:to>
    <xdr:cxnSp macro="">
      <xdr:nvCxnSpPr>
        <xdr:cNvPr id="651" name="直線コネクタ 650"/>
        <xdr:cNvCxnSpPr/>
      </xdr:nvCxnSpPr>
      <xdr:spPr>
        <a:xfrm>
          <a:off x="16230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405111" cy="259045"/>
    <xdr:sp macro="" textlink="">
      <xdr:nvSpPr>
        <xdr:cNvPr id="652" name="【公民館】&#10;有形固定資産減価償却率最大値テキスト"/>
        <xdr:cNvSpPr txBox="1"/>
      </xdr:nvSpPr>
      <xdr:spPr>
        <a:xfrm>
          <a:off x="163576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653" name="直線コネクタ 652"/>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77306</xdr:rowOff>
    </xdr:from>
    <xdr:ext cx="405111" cy="259045"/>
    <xdr:sp macro="" textlink="">
      <xdr:nvSpPr>
        <xdr:cNvPr id="654" name="【公民館】&#10;有形固定資産減価償却率平均値テキスト"/>
        <xdr:cNvSpPr txBox="1"/>
      </xdr:nvSpPr>
      <xdr:spPr>
        <a:xfrm>
          <a:off x="16357600" y="18079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98879</xdr:rowOff>
    </xdr:from>
    <xdr:to>
      <xdr:col>85</xdr:col>
      <xdr:colOff>177800</xdr:colOff>
      <xdr:row>106</xdr:row>
      <xdr:rowOff>29029</xdr:rowOff>
    </xdr:to>
    <xdr:sp macro="" textlink="">
      <xdr:nvSpPr>
        <xdr:cNvPr id="655" name="フローチャート: 判断 654"/>
        <xdr:cNvSpPr/>
      </xdr:nvSpPr>
      <xdr:spPr>
        <a:xfrm>
          <a:off x="16268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49893</xdr:rowOff>
    </xdr:from>
    <xdr:to>
      <xdr:col>81</xdr:col>
      <xdr:colOff>101600</xdr:colOff>
      <xdr:row>105</xdr:row>
      <xdr:rowOff>151493</xdr:rowOff>
    </xdr:to>
    <xdr:sp macro="" textlink="">
      <xdr:nvSpPr>
        <xdr:cNvPr id="656" name="フローチャート: 判断 655"/>
        <xdr:cNvSpPr/>
      </xdr:nvSpPr>
      <xdr:spPr>
        <a:xfrm>
          <a:off x="15430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134801</xdr:rowOff>
    </xdr:from>
    <xdr:to>
      <xdr:col>76</xdr:col>
      <xdr:colOff>165100</xdr:colOff>
      <xdr:row>106</xdr:row>
      <xdr:rowOff>64951</xdr:rowOff>
    </xdr:to>
    <xdr:sp macro="" textlink="">
      <xdr:nvSpPr>
        <xdr:cNvPr id="657" name="フローチャート: 判断 656"/>
        <xdr:cNvSpPr/>
      </xdr:nvSpPr>
      <xdr:spPr>
        <a:xfrm>
          <a:off x="14541500" y="1813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8" name="テキスト ボックス 6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9" name="テキスト ボックス 6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0" name="テキスト ボックス 6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1" name="テキスト ボックス 6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2" name="テキスト ボックス 6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126637</xdr:rowOff>
    </xdr:from>
    <xdr:to>
      <xdr:col>85</xdr:col>
      <xdr:colOff>177800</xdr:colOff>
      <xdr:row>105</xdr:row>
      <xdr:rowOff>56787</xdr:rowOff>
    </xdr:to>
    <xdr:sp macro="" textlink="">
      <xdr:nvSpPr>
        <xdr:cNvPr id="663" name="楕円 662"/>
        <xdr:cNvSpPr/>
      </xdr:nvSpPr>
      <xdr:spPr>
        <a:xfrm>
          <a:off x="162687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149514</xdr:rowOff>
    </xdr:from>
    <xdr:ext cx="405111" cy="259045"/>
    <xdr:sp macro="" textlink="">
      <xdr:nvSpPr>
        <xdr:cNvPr id="664" name="【公民館】&#10;有形固定資産減価償却率該当値テキスト"/>
        <xdr:cNvSpPr txBox="1"/>
      </xdr:nvSpPr>
      <xdr:spPr>
        <a:xfrm>
          <a:off x="16357600" y="1780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7438</xdr:rowOff>
    </xdr:from>
    <xdr:to>
      <xdr:col>81</xdr:col>
      <xdr:colOff>101600</xdr:colOff>
      <xdr:row>105</xdr:row>
      <xdr:rowOff>109038</xdr:rowOff>
    </xdr:to>
    <xdr:sp macro="" textlink="">
      <xdr:nvSpPr>
        <xdr:cNvPr id="665" name="楕円 664"/>
        <xdr:cNvSpPr/>
      </xdr:nvSpPr>
      <xdr:spPr>
        <a:xfrm>
          <a:off x="15430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5987</xdr:rowOff>
    </xdr:from>
    <xdr:to>
      <xdr:col>85</xdr:col>
      <xdr:colOff>127000</xdr:colOff>
      <xdr:row>105</xdr:row>
      <xdr:rowOff>58238</xdr:rowOff>
    </xdr:to>
    <xdr:cxnSp macro="">
      <xdr:nvCxnSpPr>
        <xdr:cNvPr id="666" name="直線コネクタ 665"/>
        <xdr:cNvCxnSpPr/>
      </xdr:nvCxnSpPr>
      <xdr:spPr>
        <a:xfrm flipV="1">
          <a:off x="15481300" y="1800823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85816</xdr:rowOff>
    </xdr:from>
    <xdr:to>
      <xdr:col>76</xdr:col>
      <xdr:colOff>165100</xdr:colOff>
      <xdr:row>106</xdr:row>
      <xdr:rowOff>15966</xdr:rowOff>
    </xdr:to>
    <xdr:sp macro="" textlink="">
      <xdr:nvSpPr>
        <xdr:cNvPr id="667" name="楕円 666"/>
        <xdr:cNvSpPr/>
      </xdr:nvSpPr>
      <xdr:spPr>
        <a:xfrm>
          <a:off x="14541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58238</xdr:rowOff>
    </xdr:from>
    <xdr:to>
      <xdr:col>81</xdr:col>
      <xdr:colOff>50800</xdr:colOff>
      <xdr:row>105</xdr:row>
      <xdr:rowOff>136616</xdr:rowOff>
    </xdr:to>
    <xdr:cxnSp macro="">
      <xdr:nvCxnSpPr>
        <xdr:cNvPr id="668" name="直線コネクタ 667"/>
        <xdr:cNvCxnSpPr/>
      </xdr:nvCxnSpPr>
      <xdr:spPr>
        <a:xfrm flipV="1">
          <a:off x="14592300" y="18060488"/>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142620</xdr:rowOff>
    </xdr:from>
    <xdr:ext cx="405111" cy="259045"/>
    <xdr:sp macro="" textlink="">
      <xdr:nvSpPr>
        <xdr:cNvPr id="669" name="n_1aveValue【公民館】&#10;有形固定資産減価償却率"/>
        <xdr:cNvSpPr txBox="1"/>
      </xdr:nvSpPr>
      <xdr:spPr>
        <a:xfrm>
          <a:off x="152660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56078</xdr:rowOff>
    </xdr:from>
    <xdr:ext cx="405111" cy="259045"/>
    <xdr:sp macro="" textlink="">
      <xdr:nvSpPr>
        <xdr:cNvPr id="670" name="n_2aveValue【公民館】&#10;有形固定資産減価償却率"/>
        <xdr:cNvSpPr txBox="1"/>
      </xdr:nvSpPr>
      <xdr:spPr>
        <a:xfrm>
          <a:off x="14389744"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125565</xdr:rowOff>
    </xdr:from>
    <xdr:ext cx="405111" cy="259045"/>
    <xdr:sp macro="" textlink="">
      <xdr:nvSpPr>
        <xdr:cNvPr id="671" name="n_1mainValue【公民館】&#10;有形固定資産減価償却率"/>
        <xdr:cNvSpPr txBox="1"/>
      </xdr:nvSpPr>
      <xdr:spPr>
        <a:xfrm>
          <a:off x="152660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32493</xdr:rowOff>
    </xdr:from>
    <xdr:ext cx="405111" cy="259045"/>
    <xdr:sp macro="" textlink="">
      <xdr:nvSpPr>
        <xdr:cNvPr id="672" name="n_2mainValue【公民館】&#10;有形固定資産減価償却率"/>
        <xdr:cNvSpPr txBox="1"/>
      </xdr:nvSpPr>
      <xdr:spPr>
        <a:xfrm>
          <a:off x="143897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3" name="正方形/長方形 67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4" name="正方形/長方形 67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5" name="正方形/長方形 67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6" name="正方形/長方形 67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7" name="正方形/長方形 67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8" name="正方形/長方形 67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9" name="正方形/長方形 67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0" name="正方形/長方形 67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1" name="テキスト ボックス 68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2" name="直線コネクタ 68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3" name="直線コネクタ 68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4" name="テキスト ボックス 68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5" name="直線コネクタ 68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6" name="テキスト ボックス 68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7" name="直線コネクタ 68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8" name="テキスト ボックス 68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9" name="直線コネクタ 68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0" name="テキスト ボックス 68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1" name="直線コネクタ 69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2" name="テキスト ボックス 69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3" name="直線コネクタ 6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4" name="テキスト ボックス 6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156211</xdr:rowOff>
    </xdr:from>
    <xdr:to>
      <xdr:col>116</xdr:col>
      <xdr:colOff>62864</xdr:colOff>
      <xdr:row>108</xdr:row>
      <xdr:rowOff>45720</xdr:rowOff>
    </xdr:to>
    <xdr:cxnSp macro="">
      <xdr:nvCxnSpPr>
        <xdr:cNvPr id="696" name="直線コネクタ 695"/>
        <xdr:cNvCxnSpPr/>
      </xdr:nvCxnSpPr>
      <xdr:spPr>
        <a:xfrm flipV="1">
          <a:off x="22160864" y="17129761"/>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49547</xdr:rowOff>
    </xdr:from>
    <xdr:ext cx="469744" cy="259045"/>
    <xdr:sp macro="" textlink="">
      <xdr:nvSpPr>
        <xdr:cNvPr id="697" name="【公民館】&#10;一人当たり面積最小値テキスト"/>
        <xdr:cNvSpPr txBox="1"/>
      </xdr:nvSpPr>
      <xdr:spPr>
        <a:xfrm>
          <a:off x="22199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45720</xdr:rowOff>
    </xdr:from>
    <xdr:to>
      <xdr:col>116</xdr:col>
      <xdr:colOff>152400</xdr:colOff>
      <xdr:row>108</xdr:row>
      <xdr:rowOff>45720</xdr:rowOff>
    </xdr:to>
    <xdr:cxnSp macro="">
      <xdr:nvCxnSpPr>
        <xdr:cNvPr id="698" name="直線コネクタ 697"/>
        <xdr:cNvCxnSpPr/>
      </xdr:nvCxnSpPr>
      <xdr:spPr>
        <a:xfrm>
          <a:off x="22072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102888</xdr:rowOff>
    </xdr:from>
    <xdr:ext cx="469744" cy="259045"/>
    <xdr:sp macro="" textlink="">
      <xdr:nvSpPr>
        <xdr:cNvPr id="699" name="【公民館】&#10;一人当たり面積最大値テキスト"/>
        <xdr:cNvSpPr txBox="1"/>
      </xdr:nvSpPr>
      <xdr:spPr>
        <a:xfrm>
          <a:off x="22199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156211</xdr:rowOff>
    </xdr:from>
    <xdr:to>
      <xdr:col>116</xdr:col>
      <xdr:colOff>152400</xdr:colOff>
      <xdr:row>99</xdr:row>
      <xdr:rowOff>156211</xdr:rowOff>
    </xdr:to>
    <xdr:cxnSp macro="">
      <xdr:nvCxnSpPr>
        <xdr:cNvPr id="700" name="直線コネクタ 699"/>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36847</xdr:rowOff>
    </xdr:from>
    <xdr:ext cx="469744" cy="259045"/>
    <xdr:sp macro="" textlink="">
      <xdr:nvSpPr>
        <xdr:cNvPr id="701" name="【公民館】&#10;一人当たり面積平均値テキスト"/>
        <xdr:cNvSpPr txBox="1"/>
      </xdr:nvSpPr>
      <xdr:spPr>
        <a:xfrm>
          <a:off x="22199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702" name="フローチャート: 判断 701"/>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703" name="フローチャート: 判断 702"/>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86361</xdr:rowOff>
    </xdr:from>
    <xdr:to>
      <xdr:col>107</xdr:col>
      <xdr:colOff>101600</xdr:colOff>
      <xdr:row>105</xdr:row>
      <xdr:rowOff>16511</xdr:rowOff>
    </xdr:to>
    <xdr:sp macro="" textlink="">
      <xdr:nvSpPr>
        <xdr:cNvPr id="704" name="フローチャート: 判断 703"/>
        <xdr:cNvSpPr/>
      </xdr:nvSpPr>
      <xdr:spPr>
        <a:xfrm>
          <a:off x="20383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5" name="テキスト ボックス 70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6" name="テキスト ボックス 70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7" name="テキスト ボックス 70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8" name="テキスト ボックス 70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9" name="テキスト ボックス 70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158750</xdr:rowOff>
    </xdr:from>
    <xdr:to>
      <xdr:col>116</xdr:col>
      <xdr:colOff>114300</xdr:colOff>
      <xdr:row>106</xdr:row>
      <xdr:rowOff>88900</xdr:rowOff>
    </xdr:to>
    <xdr:sp macro="" textlink="">
      <xdr:nvSpPr>
        <xdr:cNvPr id="710" name="楕円 709"/>
        <xdr:cNvSpPr/>
      </xdr:nvSpPr>
      <xdr:spPr>
        <a:xfrm>
          <a:off x="221107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137177</xdr:rowOff>
    </xdr:from>
    <xdr:ext cx="469744" cy="259045"/>
    <xdr:sp macro="" textlink="">
      <xdr:nvSpPr>
        <xdr:cNvPr id="711" name="【公民館】&#10;一人当たり面積該当値テキスト"/>
        <xdr:cNvSpPr txBox="1"/>
      </xdr:nvSpPr>
      <xdr:spPr>
        <a:xfrm>
          <a:off x="2219960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166370</xdr:rowOff>
    </xdr:from>
    <xdr:to>
      <xdr:col>112</xdr:col>
      <xdr:colOff>38100</xdr:colOff>
      <xdr:row>106</xdr:row>
      <xdr:rowOff>96520</xdr:rowOff>
    </xdr:to>
    <xdr:sp macro="" textlink="">
      <xdr:nvSpPr>
        <xdr:cNvPr id="712" name="楕円 711"/>
        <xdr:cNvSpPr/>
      </xdr:nvSpPr>
      <xdr:spPr>
        <a:xfrm>
          <a:off x="21272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38100</xdr:rowOff>
    </xdr:from>
    <xdr:to>
      <xdr:col>116</xdr:col>
      <xdr:colOff>63500</xdr:colOff>
      <xdr:row>106</xdr:row>
      <xdr:rowOff>45720</xdr:rowOff>
    </xdr:to>
    <xdr:cxnSp macro="">
      <xdr:nvCxnSpPr>
        <xdr:cNvPr id="713" name="直線コネクタ 712"/>
        <xdr:cNvCxnSpPr/>
      </xdr:nvCxnSpPr>
      <xdr:spPr>
        <a:xfrm flipV="1">
          <a:off x="21323300" y="18211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166370</xdr:rowOff>
    </xdr:from>
    <xdr:to>
      <xdr:col>107</xdr:col>
      <xdr:colOff>101600</xdr:colOff>
      <xdr:row>106</xdr:row>
      <xdr:rowOff>96520</xdr:rowOff>
    </xdr:to>
    <xdr:sp macro="" textlink="">
      <xdr:nvSpPr>
        <xdr:cNvPr id="714" name="楕円 713"/>
        <xdr:cNvSpPr/>
      </xdr:nvSpPr>
      <xdr:spPr>
        <a:xfrm>
          <a:off x="20383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45720</xdr:rowOff>
    </xdr:from>
    <xdr:to>
      <xdr:col>111</xdr:col>
      <xdr:colOff>177800</xdr:colOff>
      <xdr:row>106</xdr:row>
      <xdr:rowOff>45720</xdr:rowOff>
    </xdr:to>
    <xdr:cxnSp macro="">
      <xdr:nvCxnSpPr>
        <xdr:cNvPr id="715" name="直線コネクタ 714"/>
        <xdr:cNvCxnSpPr/>
      </xdr:nvCxnSpPr>
      <xdr:spPr>
        <a:xfrm>
          <a:off x="20434300" y="18219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716" name="n_1aveValue【公民館】&#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33038</xdr:rowOff>
    </xdr:from>
    <xdr:ext cx="469744" cy="259045"/>
    <xdr:sp macro="" textlink="">
      <xdr:nvSpPr>
        <xdr:cNvPr id="717" name="n_2aveValue【公民館】&#10;一人当たり面積"/>
        <xdr:cNvSpPr txBox="1"/>
      </xdr:nvSpPr>
      <xdr:spPr>
        <a:xfrm>
          <a:off x="20199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87647</xdr:rowOff>
    </xdr:from>
    <xdr:ext cx="469744" cy="259045"/>
    <xdr:sp macro="" textlink="">
      <xdr:nvSpPr>
        <xdr:cNvPr id="718" name="n_1mainValue【公民館】&#10;一人当たり面積"/>
        <xdr:cNvSpPr txBox="1"/>
      </xdr:nvSpPr>
      <xdr:spPr>
        <a:xfrm>
          <a:off x="210757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87647</xdr:rowOff>
    </xdr:from>
    <xdr:ext cx="469744" cy="259045"/>
    <xdr:sp macro="" textlink="">
      <xdr:nvSpPr>
        <xdr:cNvPr id="719" name="n_2mainValue【公民館】&#10;一人当たり面積"/>
        <xdr:cNvSpPr txBox="1"/>
      </xdr:nvSpPr>
      <xdr:spPr>
        <a:xfrm>
          <a:off x="20199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0" name="正方形/長方形 7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1" name="正方形/長方形 7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2" name="テキスト ボックス 7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公民館について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類似団体内平均値を上回っている。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年代～昭和</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年代に建設された公民館の減価償却が</a:t>
          </a:r>
          <a:r>
            <a:rPr kumimoji="1" lang="ja-JP" altLang="en-US" sz="1100">
              <a:solidFill>
                <a:schemeClr val="dk1"/>
              </a:solidFill>
              <a:effectLst/>
              <a:latin typeface="+mn-lt"/>
              <a:ea typeface="+mn-ea"/>
              <a:cs typeface="+mn-cs"/>
            </a:rPr>
            <a:t>進んでいるからであるが、今後は</a:t>
          </a:r>
          <a:r>
            <a:rPr kumimoji="1" lang="ja-JP" altLang="ja-JP" sz="1100">
              <a:solidFill>
                <a:schemeClr val="dk1"/>
              </a:solidFill>
              <a:effectLst/>
              <a:latin typeface="+mn-lt"/>
              <a:ea typeface="+mn-ea"/>
              <a:cs typeface="+mn-cs"/>
            </a:rPr>
            <a:t>最も古い公民館</a:t>
          </a:r>
          <a:r>
            <a:rPr kumimoji="1" lang="ja-JP" altLang="en-US" sz="1100">
              <a:solidFill>
                <a:schemeClr val="dk1"/>
              </a:solidFill>
              <a:effectLst/>
              <a:latin typeface="+mn-lt"/>
              <a:ea typeface="+mn-ea"/>
              <a:cs typeface="+mn-cs"/>
            </a:rPr>
            <a:t>の建替えを予定して</a:t>
          </a:r>
          <a:r>
            <a:rPr kumimoji="1" lang="ja-JP" altLang="ja-JP" sz="1100">
              <a:solidFill>
                <a:schemeClr val="dk1"/>
              </a:solidFill>
              <a:effectLst/>
              <a:latin typeface="+mn-lt"/>
              <a:ea typeface="+mn-ea"/>
              <a:cs typeface="+mn-cs"/>
            </a:rPr>
            <a:t>おり、数値は若干改善することが見込まれるが、</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依然として公民館の老朽化が進んでいるため、大規模改修や建替</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が必要となる可能性がある。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兵庫県加古川市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267,151
264,573
138.48
81,891,341
81,386,390
312,084
48,406,015
72,179,476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90896</xdr:rowOff>
    </xdr:from>
    <xdr:to>
      <xdr:col>24</xdr:col>
      <xdr:colOff>62865</xdr:colOff>
      <xdr:row>41</xdr:row>
      <xdr:rowOff>74567</xdr:rowOff>
    </xdr:to>
    <xdr:cxnSp macro="">
      <xdr:nvCxnSpPr>
        <xdr:cNvPr id="57" name="直線コネクタ 56"/>
        <xdr:cNvCxnSpPr/>
      </xdr:nvCxnSpPr>
      <xdr:spPr>
        <a:xfrm flipV="1">
          <a:off x="4634865" y="5748746"/>
          <a:ext cx="0" cy="1355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78394</xdr:rowOff>
    </xdr:from>
    <xdr:ext cx="405111" cy="259045"/>
    <xdr:sp macro="" textlink="">
      <xdr:nvSpPr>
        <xdr:cNvPr id="58" name="【図書館】&#10;有形固定資産減価償却率最小値テキスト"/>
        <xdr:cNvSpPr txBox="1"/>
      </xdr:nvSpPr>
      <xdr:spPr>
        <a:xfrm>
          <a:off x="46736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74567</xdr:rowOff>
    </xdr:from>
    <xdr:to>
      <xdr:col>24</xdr:col>
      <xdr:colOff>152400</xdr:colOff>
      <xdr:row>41</xdr:row>
      <xdr:rowOff>74567</xdr:rowOff>
    </xdr:to>
    <xdr:cxnSp macro="">
      <xdr:nvCxnSpPr>
        <xdr:cNvPr id="59" name="直線コネクタ 58"/>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37573</xdr:rowOff>
    </xdr:from>
    <xdr:ext cx="405111" cy="259045"/>
    <xdr:sp macro="" textlink="">
      <xdr:nvSpPr>
        <xdr:cNvPr id="60" name="【図書館】&#10;有形固定資産減価償却率最大値テキスト"/>
        <xdr:cNvSpPr txBox="1"/>
      </xdr:nvSpPr>
      <xdr:spPr>
        <a:xfrm>
          <a:off x="4673600" y="552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90896</xdr:rowOff>
    </xdr:from>
    <xdr:to>
      <xdr:col>24</xdr:col>
      <xdr:colOff>152400</xdr:colOff>
      <xdr:row>33</xdr:row>
      <xdr:rowOff>90896</xdr:rowOff>
    </xdr:to>
    <xdr:cxnSp macro="">
      <xdr:nvCxnSpPr>
        <xdr:cNvPr id="61" name="直線コネクタ 60"/>
        <xdr:cNvCxnSpPr/>
      </xdr:nvCxnSpPr>
      <xdr:spPr>
        <a:xfrm>
          <a:off x="4546600" y="574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7093</xdr:rowOff>
    </xdr:from>
    <xdr:ext cx="405111" cy="259045"/>
    <xdr:sp macro="" textlink="">
      <xdr:nvSpPr>
        <xdr:cNvPr id="62" name="【図書館】&#10;有形固定資産減価償却率平均値テキスト"/>
        <xdr:cNvSpPr txBox="1"/>
      </xdr:nvSpPr>
      <xdr:spPr>
        <a:xfrm>
          <a:off x="4673600" y="652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63" name="フローチャート: 判断 62"/>
        <xdr:cNvSpPr/>
      </xdr:nvSpPr>
      <xdr:spPr>
        <a:xfrm>
          <a:off x="45847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xdr:cNvSpPr/>
      </xdr:nvSpPr>
      <xdr:spPr>
        <a:xfrm>
          <a:off x="3746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5" name="フローチャート: 判断 64"/>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93980</xdr:rowOff>
    </xdr:from>
    <xdr:to>
      <xdr:col>24</xdr:col>
      <xdr:colOff>114300</xdr:colOff>
      <xdr:row>37</xdr:row>
      <xdr:rowOff>24130</xdr:rowOff>
    </xdr:to>
    <xdr:sp macro="" textlink="">
      <xdr:nvSpPr>
        <xdr:cNvPr id="71" name="楕円 70"/>
        <xdr:cNvSpPr/>
      </xdr:nvSpPr>
      <xdr:spPr>
        <a:xfrm>
          <a:off x="45847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116857</xdr:rowOff>
    </xdr:from>
    <xdr:ext cx="405111" cy="259045"/>
    <xdr:sp macro="" textlink="">
      <xdr:nvSpPr>
        <xdr:cNvPr id="72" name="【図書館】&#10;有形固定資産減価償却率該当値テキスト"/>
        <xdr:cNvSpPr txBox="1"/>
      </xdr:nvSpPr>
      <xdr:spPr>
        <a:xfrm>
          <a:off x="4673600"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128270</xdr:rowOff>
    </xdr:from>
    <xdr:to>
      <xdr:col>20</xdr:col>
      <xdr:colOff>38100</xdr:colOff>
      <xdr:row>37</xdr:row>
      <xdr:rowOff>58420</xdr:rowOff>
    </xdr:to>
    <xdr:sp macro="" textlink="">
      <xdr:nvSpPr>
        <xdr:cNvPr id="73" name="楕円 72"/>
        <xdr:cNvSpPr/>
      </xdr:nvSpPr>
      <xdr:spPr>
        <a:xfrm>
          <a:off x="3746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144780</xdr:rowOff>
    </xdr:from>
    <xdr:to>
      <xdr:col>24</xdr:col>
      <xdr:colOff>63500</xdr:colOff>
      <xdr:row>37</xdr:row>
      <xdr:rowOff>7620</xdr:rowOff>
    </xdr:to>
    <xdr:cxnSp macro="">
      <xdr:nvCxnSpPr>
        <xdr:cNvPr id="74" name="直線コネクタ 73"/>
        <xdr:cNvCxnSpPr/>
      </xdr:nvCxnSpPr>
      <xdr:spPr>
        <a:xfrm flipV="1">
          <a:off x="3797300" y="63169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28666</xdr:rowOff>
    </xdr:from>
    <xdr:to>
      <xdr:col>15</xdr:col>
      <xdr:colOff>101600</xdr:colOff>
      <xdr:row>36</xdr:row>
      <xdr:rowOff>130266</xdr:rowOff>
    </xdr:to>
    <xdr:sp macro="" textlink="">
      <xdr:nvSpPr>
        <xdr:cNvPr id="75" name="楕円 74"/>
        <xdr:cNvSpPr/>
      </xdr:nvSpPr>
      <xdr:spPr>
        <a:xfrm>
          <a:off x="28575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79466</xdr:rowOff>
    </xdr:from>
    <xdr:to>
      <xdr:col>19</xdr:col>
      <xdr:colOff>177800</xdr:colOff>
      <xdr:row>37</xdr:row>
      <xdr:rowOff>7620</xdr:rowOff>
    </xdr:to>
    <xdr:cxnSp macro="">
      <xdr:nvCxnSpPr>
        <xdr:cNvPr id="76" name="直線コネクタ 75"/>
        <xdr:cNvCxnSpPr/>
      </xdr:nvCxnSpPr>
      <xdr:spPr>
        <a:xfrm>
          <a:off x="2908300" y="6251666"/>
          <a:ext cx="8890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136089</xdr:rowOff>
    </xdr:from>
    <xdr:ext cx="405111" cy="259045"/>
    <xdr:sp macro="" textlink="">
      <xdr:nvSpPr>
        <xdr:cNvPr id="77" name="n_1aveValue【図書館】&#10;有形固定資産減価償却率"/>
        <xdr:cNvSpPr txBox="1"/>
      </xdr:nvSpPr>
      <xdr:spPr>
        <a:xfrm>
          <a:off x="3582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116494</xdr:rowOff>
    </xdr:from>
    <xdr:ext cx="405111" cy="259045"/>
    <xdr:sp macro="" textlink="">
      <xdr:nvSpPr>
        <xdr:cNvPr id="78" name="n_2aveValue【図書館】&#10;有形固定資産減価償却率"/>
        <xdr:cNvSpPr txBox="1"/>
      </xdr:nvSpPr>
      <xdr:spPr>
        <a:xfrm>
          <a:off x="2705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74947</xdr:rowOff>
    </xdr:from>
    <xdr:ext cx="405111" cy="259045"/>
    <xdr:sp macro="" textlink="">
      <xdr:nvSpPr>
        <xdr:cNvPr id="79" name="n_1mainValue【図書館】&#10;有形固定資産減価償却率"/>
        <xdr:cNvSpPr txBox="1"/>
      </xdr:nvSpPr>
      <xdr:spPr>
        <a:xfrm>
          <a:off x="3582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146793</xdr:rowOff>
    </xdr:from>
    <xdr:ext cx="405111" cy="259045"/>
    <xdr:sp macro="" textlink="">
      <xdr:nvSpPr>
        <xdr:cNvPr id="80" name="n_2mainValue【図書館】&#10;有形固定資産減価償却率"/>
        <xdr:cNvSpPr txBox="1"/>
      </xdr:nvSpPr>
      <xdr:spPr>
        <a:xfrm>
          <a:off x="2705744" y="597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110490</xdr:rowOff>
    </xdr:from>
    <xdr:to>
      <xdr:col>54</xdr:col>
      <xdr:colOff>189865</xdr:colOff>
      <xdr:row>41</xdr:row>
      <xdr:rowOff>19050</xdr:rowOff>
    </xdr:to>
    <xdr:cxnSp macro="">
      <xdr:nvCxnSpPr>
        <xdr:cNvPr id="102" name="直線コネクタ 101"/>
        <xdr:cNvCxnSpPr/>
      </xdr:nvCxnSpPr>
      <xdr:spPr>
        <a:xfrm flipV="1">
          <a:off x="10476865" y="57683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3"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4" name="直線コネクタ 103"/>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57167</xdr:rowOff>
    </xdr:from>
    <xdr:ext cx="469744" cy="259045"/>
    <xdr:sp macro="" textlink="">
      <xdr:nvSpPr>
        <xdr:cNvPr id="105" name="【図書館】&#10;一人当たり面積最大値テキスト"/>
        <xdr:cNvSpPr txBox="1"/>
      </xdr:nvSpPr>
      <xdr:spPr>
        <a:xfrm>
          <a:off x="10515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110490</xdr:rowOff>
    </xdr:from>
    <xdr:to>
      <xdr:col>55</xdr:col>
      <xdr:colOff>88900</xdr:colOff>
      <xdr:row>33</xdr:row>
      <xdr:rowOff>110490</xdr:rowOff>
    </xdr:to>
    <xdr:cxnSp macro="">
      <xdr:nvCxnSpPr>
        <xdr:cNvPr id="106" name="直線コネクタ 105"/>
        <xdr:cNvCxnSpPr/>
      </xdr:nvCxnSpPr>
      <xdr:spPr>
        <a:xfrm>
          <a:off x="10388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07" name="【図書館】&#10;一人当たり面積平均値テキスト"/>
        <xdr:cNvSpPr txBox="1"/>
      </xdr:nvSpPr>
      <xdr:spPr>
        <a:xfrm>
          <a:off x="10515600" y="636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08" name="フローチャート: 判断 107"/>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151130</xdr:rowOff>
    </xdr:from>
    <xdr:to>
      <xdr:col>50</xdr:col>
      <xdr:colOff>165100</xdr:colOff>
      <xdr:row>38</xdr:row>
      <xdr:rowOff>81280</xdr:rowOff>
    </xdr:to>
    <xdr:sp macro="" textlink="">
      <xdr:nvSpPr>
        <xdr:cNvPr id="109" name="フローチャート: 判断 108"/>
        <xdr:cNvSpPr/>
      </xdr:nvSpPr>
      <xdr:spPr>
        <a:xfrm>
          <a:off x="9588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10" name="フローチャート: 判断 109"/>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6" name="楕円 115"/>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118127</xdr:rowOff>
    </xdr:from>
    <xdr:ext cx="469744" cy="259045"/>
    <xdr:sp macro="" textlink="">
      <xdr:nvSpPr>
        <xdr:cNvPr id="117" name="【図書館】&#10;一人当たり面積該当値テキスト"/>
        <xdr:cNvSpPr txBox="1"/>
      </xdr:nvSpPr>
      <xdr:spPr>
        <a:xfrm>
          <a:off x="10515600"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18" name="楕円 117"/>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19050</xdr:rowOff>
    </xdr:to>
    <xdr:cxnSp macro="">
      <xdr:nvCxnSpPr>
        <xdr:cNvPr id="119" name="直線コネクタ 118"/>
        <xdr:cNvCxnSpPr/>
      </xdr:nvCxnSpPr>
      <xdr:spPr>
        <a:xfrm>
          <a:off x="9639300" y="670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0" name="楕円 119"/>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19050</xdr:rowOff>
    </xdr:to>
    <xdr:cxnSp macro="">
      <xdr:nvCxnSpPr>
        <xdr:cNvPr id="121" name="直線コネクタ 120"/>
        <xdr:cNvCxnSpPr/>
      </xdr:nvCxnSpPr>
      <xdr:spPr>
        <a:xfrm>
          <a:off x="8750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97807</xdr:rowOff>
    </xdr:from>
    <xdr:ext cx="469744" cy="259045"/>
    <xdr:sp macro="" textlink="">
      <xdr:nvSpPr>
        <xdr:cNvPr id="122" name="n_1aveValue【図書館】&#10;一人当たり面積"/>
        <xdr:cNvSpPr txBox="1"/>
      </xdr:nvSpPr>
      <xdr:spPr>
        <a:xfrm>
          <a:off x="93917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23" name="n_2aveValue【図書館】&#10;一人当たり面積"/>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60977</xdr:rowOff>
    </xdr:from>
    <xdr:ext cx="469744" cy="259045"/>
    <xdr:sp macro="" textlink="">
      <xdr:nvSpPr>
        <xdr:cNvPr id="124" name="n_1main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25" name="n_2mainValue【図書館】&#10;一人当たり面積"/>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7" name="直線コネクタ 13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8" name="テキスト ボックス 137"/>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9" name="直線コネクタ 13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0" name="テキスト ボックス 13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1" name="直線コネクタ 14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2" name="テキスト ボックス 14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3" name="直線コネクタ 14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4" name="テキスト ボックス 14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38862</xdr:rowOff>
    </xdr:from>
    <xdr:to>
      <xdr:col>24</xdr:col>
      <xdr:colOff>62865</xdr:colOff>
      <xdr:row>62</xdr:row>
      <xdr:rowOff>162306</xdr:rowOff>
    </xdr:to>
    <xdr:cxnSp macro="">
      <xdr:nvCxnSpPr>
        <xdr:cNvPr id="148" name="直線コネクタ 147"/>
        <xdr:cNvCxnSpPr/>
      </xdr:nvCxnSpPr>
      <xdr:spPr>
        <a:xfrm flipV="1">
          <a:off x="4634865" y="9468612"/>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166133</xdr:rowOff>
    </xdr:from>
    <xdr:ext cx="405111" cy="259045"/>
    <xdr:sp macro="" textlink="">
      <xdr:nvSpPr>
        <xdr:cNvPr id="149" name="【体育館・プール】&#10;有形固定資産減価償却率最小値テキスト"/>
        <xdr:cNvSpPr txBox="1"/>
      </xdr:nvSpPr>
      <xdr:spPr>
        <a:xfrm>
          <a:off x="4673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162306</xdr:rowOff>
    </xdr:from>
    <xdr:to>
      <xdr:col>24</xdr:col>
      <xdr:colOff>152400</xdr:colOff>
      <xdr:row>62</xdr:row>
      <xdr:rowOff>162306</xdr:rowOff>
    </xdr:to>
    <xdr:cxnSp macro="">
      <xdr:nvCxnSpPr>
        <xdr:cNvPr id="150" name="直線コネクタ 149"/>
        <xdr:cNvCxnSpPr/>
      </xdr:nvCxnSpPr>
      <xdr:spPr>
        <a:xfrm>
          <a:off x="4546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156989</xdr:rowOff>
    </xdr:from>
    <xdr:ext cx="405111" cy="259045"/>
    <xdr:sp macro="" textlink="">
      <xdr:nvSpPr>
        <xdr:cNvPr id="151" name="【体育館・プール】&#10;有形固定資産減価償却率最大値テキスト"/>
        <xdr:cNvSpPr txBox="1"/>
      </xdr:nvSpPr>
      <xdr:spPr>
        <a:xfrm>
          <a:off x="4673600" y="924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38862</xdr:rowOff>
    </xdr:from>
    <xdr:to>
      <xdr:col>24</xdr:col>
      <xdr:colOff>152400</xdr:colOff>
      <xdr:row>55</xdr:row>
      <xdr:rowOff>38862</xdr:rowOff>
    </xdr:to>
    <xdr:cxnSp macro="">
      <xdr:nvCxnSpPr>
        <xdr:cNvPr id="152" name="直線コネクタ 151"/>
        <xdr:cNvCxnSpPr/>
      </xdr:nvCxnSpPr>
      <xdr:spPr>
        <a:xfrm>
          <a:off x="4546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111523</xdr:rowOff>
    </xdr:from>
    <xdr:ext cx="405111" cy="259045"/>
    <xdr:sp macro="" textlink="">
      <xdr:nvSpPr>
        <xdr:cNvPr id="153" name="【体育館・プール】&#10;有形固定資産減価償却率平均値テキスト"/>
        <xdr:cNvSpPr txBox="1"/>
      </xdr:nvSpPr>
      <xdr:spPr>
        <a:xfrm>
          <a:off x="4673600" y="10055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88646</xdr:rowOff>
    </xdr:from>
    <xdr:to>
      <xdr:col>24</xdr:col>
      <xdr:colOff>114300</xdr:colOff>
      <xdr:row>60</xdr:row>
      <xdr:rowOff>18796</xdr:rowOff>
    </xdr:to>
    <xdr:sp macro="" textlink="">
      <xdr:nvSpPr>
        <xdr:cNvPr id="154" name="フローチャート: 判断 153"/>
        <xdr:cNvSpPr/>
      </xdr:nvSpPr>
      <xdr:spPr>
        <a:xfrm>
          <a:off x="4584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88646</xdr:rowOff>
    </xdr:from>
    <xdr:to>
      <xdr:col>20</xdr:col>
      <xdr:colOff>38100</xdr:colOff>
      <xdr:row>60</xdr:row>
      <xdr:rowOff>18796</xdr:rowOff>
    </xdr:to>
    <xdr:sp macro="" textlink="">
      <xdr:nvSpPr>
        <xdr:cNvPr id="155" name="フローチャート: 判断 154"/>
        <xdr:cNvSpPr/>
      </xdr:nvSpPr>
      <xdr:spPr>
        <a:xfrm>
          <a:off x="37465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132080</xdr:rowOff>
    </xdr:from>
    <xdr:to>
      <xdr:col>15</xdr:col>
      <xdr:colOff>101600</xdr:colOff>
      <xdr:row>60</xdr:row>
      <xdr:rowOff>62230</xdr:rowOff>
    </xdr:to>
    <xdr:sp macro="" textlink="">
      <xdr:nvSpPr>
        <xdr:cNvPr id="156" name="フローチャート: 判断 155"/>
        <xdr:cNvSpPr/>
      </xdr:nvSpPr>
      <xdr:spPr>
        <a:xfrm>
          <a:off x="2857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36068</xdr:rowOff>
    </xdr:from>
    <xdr:to>
      <xdr:col>24</xdr:col>
      <xdr:colOff>114300</xdr:colOff>
      <xdr:row>60</xdr:row>
      <xdr:rowOff>137668</xdr:rowOff>
    </xdr:to>
    <xdr:sp macro="" textlink="">
      <xdr:nvSpPr>
        <xdr:cNvPr id="162" name="楕円 161"/>
        <xdr:cNvSpPr/>
      </xdr:nvSpPr>
      <xdr:spPr>
        <a:xfrm>
          <a:off x="4584700" y="103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14495</xdr:rowOff>
    </xdr:from>
    <xdr:ext cx="405111" cy="259045"/>
    <xdr:sp macro="" textlink="">
      <xdr:nvSpPr>
        <xdr:cNvPr id="163" name="【体育館・プール】&#10;有形固定資産減価償却率該当値テキスト"/>
        <xdr:cNvSpPr txBox="1"/>
      </xdr:nvSpPr>
      <xdr:spPr>
        <a:xfrm>
          <a:off x="4673600" y="1030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93218</xdr:rowOff>
    </xdr:from>
    <xdr:to>
      <xdr:col>20</xdr:col>
      <xdr:colOff>38100</xdr:colOff>
      <xdr:row>61</xdr:row>
      <xdr:rowOff>23368</xdr:rowOff>
    </xdr:to>
    <xdr:sp macro="" textlink="">
      <xdr:nvSpPr>
        <xdr:cNvPr id="164" name="楕円 163"/>
        <xdr:cNvSpPr/>
      </xdr:nvSpPr>
      <xdr:spPr>
        <a:xfrm>
          <a:off x="3746500" y="1038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86868</xdr:rowOff>
    </xdr:from>
    <xdr:to>
      <xdr:col>24</xdr:col>
      <xdr:colOff>63500</xdr:colOff>
      <xdr:row>60</xdr:row>
      <xdr:rowOff>144018</xdr:rowOff>
    </xdr:to>
    <xdr:cxnSp macro="">
      <xdr:nvCxnSpPr>
        <xdr:cNvPr id="165" name="直線コネクタ 164"/>
        <xdr:cNvCxnSpPr/>
      </xdr:nvCxnSpPr>
      <xdr:spPr>
        <a:xfrm flipV="1">
          <a:off x="3797300" y="1037386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148082</xdr:rowOff>
    </xdr:from>
    <xdr:to>
      <xdr:col>15</xdr:col>
      <xdr:colOff>101600</xdr:colOff>
      <xdr:row>61</xdr:row>
      <xdr:rowOff>78232</xdr:rowOff>
    </xdr:to>
    <xdr:sp macro="" textlink="">
      <xdr:nvSpPr>
        <xdr:cNvPr id="166" name="楕円 165"/>
        <xdr:cNvSpPr/>
      </xdr:nvSpPr>
      <xdr:spPr>
        <a:xfrm>
          <a:off x="2857500" y="104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144018</xdr:rowOff>
    </xdr:from>
    <xdr:to>
      <xdr:col>19</xdr:col>
      <xdr:colOff>177800</xdr:colOff>
      <xdr:row>61</xdr:row>
      <xdr:rowOff>27432</xdr:rowOff>
    </xdr:to>
    <xdr:cxnSp macro="">
      <xdr:nvCxnSpPr>
        <xdr:cNvPr id="167" name="直線コネクタ 166"/>
        <xdr:cNvCxnSpPr/>
      </xdr:nvCxnSpPr>
      <xdr:spPr>
        <a:xfrm flipV="1">
          <a:off x="2908300" y="1043101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35323</xdr:rowOff>
    </xdr:from>
    <xdr:ext cx="405111" cy="259045"/>
    <xdr:sp macro="" textlink="">
      <xdr:nvSpPr>
        <xdr:cNvPr id="168" name="n_1aveValue【体育館・プール】&#10;有形固定資産減価償却率"/>
        <xdr:cNvSpPr txBox="1"/>
      </xdr:nvSpPr>
      <xdr:spPr>
        <a:xfrm>
          <a:off x="3582044" y="997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78757</xdr:rowOff>
    </xdr:from>
    <xdr:ext cx="405111" cy="259045"/>
    <xdr:sp macro="" textlink="">
      <xdr:nvSpPr>
        <xdr:cNvPr id="169" name="n_2aveValue【体育館・プール】&#10;有形固定資産減価償却率"/>
        <xdr:cNvSpPr txBox="1"/>
      </xdr:nvSpPr>
      <xdr:spPr>
        <a:xfrm>
          <a:off x="2705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14495</xdr:rowOff>
    </xdr:from>
    <xdr:ext cx="405111" cy="259045"/>
    <xdr:sp macro="" textlink="">
      <xdr:nvSpPr>
        <xdr:cNvPr id="170" name="n_1mainValue【体育館・プール】&#10;有形固定資産減価償却率"/>
        <xdr:cNvSpPr txBox="1"/>
      </xdr:nvSpPr>
      <xdr:spPr>
        <a:xfrm>
          <a:off x="3582044" y="1047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69359</xdr:rowOff>
    </xdr:from>
    <xdr:ext cx="405111" cy="259045"/>
    <xdr:sp macro="" textlink="">
      <xdr:nvSpPr>
        <xdr:cNvPr id="171" name="n_2mainValue【体育館・プール】&#10;有形固定資産減価償却率"/>
        <xdr:cNvSpPr txBox="1"/>
      </xdr:nvSpPr>
      <xdr:spPr>
        <a:xfrm>
          <a:off x="2705744" y="1052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3" name="テキスト ボックス 18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5" name="テキスト ボックス 18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9" name="テキスト ボックス 18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1" name="テキスト ボックス 19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22860</xdr:rowOff>
    </xdr:from>
    <xdr:to>
      <xdr:col>54</xdr:col>
      <xdr:colOff>189865</xdr:colOff>
      <xdr:row>64</xdr:row>
      <xdr:rowOff>53340</xdr:rowOff>
    </xdr:to>
    <xdr:cxnSp macro="">
      <xdr:nvCxnSpPr>
        <xdr:cNvPr id="195" name="直線コネクタ 194"/>
        <xdr:cNvCxnSpPr/>
      </xdr:nvCxnSpPr>
      <xdr:spPr>
        <a:xfrm flipV="1">
          <a:off x="10476865" y="96240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57167</xdr:rowOff>
    </xdr:from>
    <xdr:ext cx="469744" cy="259045"/>
    <xdr:sp macro="" textlink="">
      <xdr:nvSpPr>
        <xdr:cNvPr id="196" name="【体育館・プール】&#10;一人当たり面積最小値テキスト"/>
        <xdr:cNvSpPr txBox="1"/>
      </xdr:nvSpPr>
      <xdr:spPr>
        <a:xfrm>
          <a:off x="10515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53340</xdr:rowOff>
    </xdr:from>
    <xdr:to>
      <xdr:col>55</xdr:col>
      <xdr:colOff>88900</xdr:colOff>
      <xdr:row>64</xdr:row>
      <xdr:rowOff>53340</xdr:rowOff>
    </xdr:to>
    <xdr:cxnSp macro="">
      <xdr:nvCxnSpPr>
        <xdr:cNvPr id="197" name="直線コネクタ 196"/>
        <xdr:cNvCxnSpPr/>
      </xdr:nvCxnSpPr>
      <xdr:spPr>
        <a:xfrm>
          <a:off x="10388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140987</xdr:rowOff>
    </xdr:from>
    <xdr:ext cx="469744" cy="259045"/>
    <xdr:sp macro="" textlink="">
      <xdr:nvSpPr>
        <xdr:cNvPr id="198" name="【体育館・プール】&#10;一人当たり面積最大値テキスト"/>
        <xdr:cNvSpPr txBox="1"/>
      </xdr:nvSpPr>
      <xdr:spPr>
        <a:xfrm>
          <a:off x="10515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22860</xdr:rowOff>
    </xdr:from>
    <xdr:to>
      <xdr:col>55</xdr:col>
      <xdr:colOff>88900</xdr:colOff>
      <xdr:row>56</xdr:row>
      <xdr:rowOff>22860</xdr:rowOff>
    </xdr:to>
    <xdr:cxnSp macro="">
      <xdr:nvCxnSpPr>
        <xdr:cNvPr id="199" name="直線コネクタ 198"/>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128287</xdr:rowOff>
    </xdr:from>
    <xdr:ext cx="469744" cy="259045"/>
    <xdr:sp macro="" textlink="">
      <xdr:nvSpPr>
        <xdr:cNvPr id="200" name="【体育館・プール】&#10;一人当たり面積平均値テキスト"/>
        <xdr:cNvSpPr txBox="1"/>
      </xdr:nvSpPr>
      <xdr:spPr>
        <a:xfrm>
          <a:off x="10515600" y="10415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105410</xdr:rowOff>
    </xdr:from>
    <xdr:to>
      <xdr:col>55</xdr:col>
      <xdr:colOff>50800</xdr:colOff>
      <xdr:row>62</xdr:row>
      <xdr:rowOff>35560</xdr:rowOff>
    </xdr:to>
    <xdr:sp macro="" textlink="">
      <xdr:nvSpPr>
        <xdr:cNvPr id="201" name="フローチャート: 判断 200"/>
        <xdr:cNvSpPr/>
      </xdr:nvSpPr>
      <xdr:spPr>
        <a:xfrm>
          <a:off x="10426700" y="1056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86360</xdr:rowOff>
    </xdr:from>
    <xdr:to>
      <xdr:col>50</xdr:col>
      <xdr:colOff>165100</xdr:colOff>
      <xdr:row>62</xdr:row>
      <xdr:rowOff>16510</xdr:rowOff>
    </xdr:to>
    <xdr:sp macro="" textlink="">
      <xdr:nvSpPr>
        <xdr:cNvPr id="202" name="フローチャート: 判断 201"/>
        <xdr:cNvSpPr/>
      </xdr:nvSpPr>
      <xdr:spPr>
        <a:xfrm>
          <a:off x="9588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44450</xdr:rowOff>
    </xdr:from>
    <xdr:to>
      <xdr:col>46</xdr:col>
      <xdr:colOff>38100</xdr:colOff>
      <xdr:row>61</xdr:row>
      <xdr:rowOff>146050</xdr:rowOff>
    </xdr:to>
    <xdr:sp macro="" textlink="">
      <xdr:nvSpPr>
        <xdr:cNvPr id="203" name="フローチャート: 判断 202"/>
        <xdr:cNvSpPr/>
      </xdr:nvSpPr>
      <xdr:spPr>
        <a:xfrm>
          <a:off x="869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128270</xdr:rowOff>
    </xdr:from>
    <xdr:to>
      <xdr:col>55</xdr:col>
      <xdr:colOff>50800</xdr:colOff>
      <xdr:row>63</xdr:row>
      <xdr:rowOff>58420</xdr:rowOff>
    </xdr:to>
    <xdr:sp macro="" textlink="">
      <xdr:nvSpPr>
        <xdr:cNvPr id="209" name="楕円 208"/>
        <xdr:cNvSpPr/>
      </xdr:nvSpPr>
      <xdr:spPr>
        <a:xfrm>
          <a:off x="104267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106697</xdr:rowOff>
    </xdr:from>
    <xdr:ext cx="469744" cy="259045"/>
    <xdr:sp macro="" textlink="">
      <xdr:nvSpPr>
        <xdr:cNvPr id="210" name="【体育館・プール】&#10;一人当たり面積該当値テキスト"/>
        <xdr:cNvSpPr txBox="1"/>
      </xdr:nvSpPr>
      <xdr:spPr>
        <a:xfrm>
          <a:off x="10515600"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132080</xdr:rowOff>
    </xdr:from>
    <xdr:to>
      <xdr:col>50</xdr:col>
      <xdr:colOff>165100</xdr:colOff>
      <xdr:row>63</xdr:row>
      <xdr:rowOff>62230</xdr:rowOff>
    </xdr:to>
    <xdr:sp macro="" textlink="">
      <xdr:nvSpPr>
        <xdr:cNvPr id="211" name="楕円 210"/>
        <xdr:cNvSpPr/>
      </xdr:nvSpPr>
      <xdr:spPr>
        <a:xfrm>
          <a:off x="9588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7620</xdr:rowOff>
    </xdr:from>
    <xdr:to>
      <xdr:col>55</xdr:col>
      <xdr:colOff>0</xdr:colOff>
      <xdr:row>63</xdr:row>
      <xdr:rowOff>11430</xdr:rowOff>
    </xdr:to>
    <xdr:cxnSp macro="">
      <xdr:nvCxnSpPr>
        <xdr:cNvPr id="212" name="直線コネクタ 211"/>
        <xdr:cNvCxnSpPr/>
      </xdr:nvCxnSpPr>
      <xdr:spPr>
        <a:xfrm flipV="1">
          <a:off x="9639300" y="108089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132080</xdr:rowOff>
    </xdr:from>
    <xdr:to>
      <xdr:col>46</xdr:col>
      <xdr:colOff>38100</xdr:colOff>
      <xdr:row>63</xdr:row>
      <xdr:rowOff>62230</xdr:rowOff>
    </xdr:to>
    <xdr:sp macro="" textlink="">
      <xdr:nvSpPr>
        <xdr:cNvPr id="213" name="楕円 212"/>
        <xdr:cNvSpPr/>
      </xdr:nvSpPr>
      <xdr:spPr>
        <a:xfrm>
          <a:off x="8699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11430</xdr:rowOff>
    </xdr:from>
    <xdr:to>
      <xdr:col>50</xdr:col>
      <xdr:colOff>114300</xdr:colOff>
      <xdr:row>63</xdr:row>
      <xdr:rowOff>11430</xdr:rowOff>
    </xdr:to>
    <xdr:cxnSp macro="">
      <xdr:nvCxnSpPr>
        <xdr:cNvPr id="214" name="直線コネクタ 213"/>
        <xdr:cNvCxnSpPr/>
      </xdr:nvCxnSpPr>
      <xdr:spPr>
        <a:xfrm>
          <a:off x="8750300" y="1081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33037</xdr:rowOff>
    </xdr:from>
    <xdr:ext cx="469744" cy="259045"/>
    <xdr:sp macro="" textlink="">
      <xdr:nvSpPr>
        <xdr:cNvPr id="215" name="n_1aveValue【体育館・プール】&#10;一人当たり面積"/>
        <xdr:cNvSpPr txBox="1"/>
      </xdr:nvSpPr>
      <xdr:spPr>
        <a:xfrm>
          <a:off x="93917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162577</xdr:rowOff>
    </xdr:from>
    <xdr:ext cx="469744" cy="259045"/>
    <xdr:sp macro="" textlink="">
      <xdr:nvSpPr>
        <xdr:cNvPr id="216" name="n_2aveValue【体育館・プール】&#10;一人当たり面積"/>
        <xdr:cNvSpPr txBox="1"/>
      </xdr:nvSpPr>
      <xdr:spPr>
        <a:xfrm>
          <a:off x="8515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53357</xdr:rowOff>
    </xdr:from>
    <xdr:ext cx="469744" cy="259045"/>
    <xdr:sp macro="" textlink="">
      <xdr:nvSpPr>
        <xdr:cNvPr id="217" name="n_1mainValue【体育館・プール】&#10;一人当たり面積"/>
        <xdr:cNvSpPr txBox="1"/>
      </xdr:nvSpPr>
      <xdr:spPr>
        <a:xfrm>
          <a:off x="9391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53357</xdr:rowOff>
    </xdr:from>
    <xdr:ext cx="469744" cy="259045"/>
    <xdr:sp macro="" textlink="">
      <xdr:nvSpPr>
        <xdr:cNvPr id="218" name="n_2mainValue【体育館・プール】&#10;一人当たり面積"/>
        <xdr:cNvSpPr txBox="1"/>
      </xdr:nvSpPr>
      <xdr:spPr>
        <a:xfrm>
          <a:off x="8515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9" name="テキスト ボックス 23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85</xdr:row>
      <xdr:rowOff>129539</xdr:rowOff>
    </xdr:to>
    <xdr:cxnSp macro="">
      <xdr:nvCxnSpPr>
        <xdr:cNvPr id="243" name="直線コネクタ 242"/>
        <xdr:cNvCxnSpPr/>
      </xdr:nvCxnSpPr>
      <xdr:spPr>
        <a:xfrm flipV="1">
          <a:off x="4634865" y="13586461"/>
          <a:ext cx="0" cy="1116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133366</xdr:rowOff>
    </xdr:from>
    <xdr:ext cx="405111" cy="259045"/>
    <xdr:sp macro="" textlink="">
      <xdr:nvSpPr>
        <xdr:cNvPr id="244" name="【福祉施設】&#10;有形固定資産減価償却率最小値テキスト"/>
        <xdr:cNvSpPr txBox="1"/>
      </xdr:nvSpPr>
      <xdr:spPr>
        <a:xfrm>
          <a:off x="4673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129539</xdr:rowOff>
    </xdr:from>
    <xdr:to>
      <xdr:col>24</xdr:col>
      <xdr:colOff>152400</xdr:colOff>
      <xdr:row>85</xdr:row>
      <xdr:rowOff>129539</xdr:rowOff>
    </xdr:to>
    <xdr:cxnSp macro="">
      <xdr:nvCxnSpPr>
        <xdr:cNvPr id="245" name="直線コネクタ 244"/>
        <xdr:cNvCxnSpPr/>
      </xdr:nvCxnSpPr>
      <xdr:spPr>
        <a:xfrm>
          <a:off x="4546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46" name="【福祉施設】&#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47" name="直線コネクタ 246"/>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36847</xdr:rowOff>
    </xdr:from>
    <xdr:ext cx="405111" cy="259045"/>
    <xdr:sp macro="" textlink="">
      <xdr:nvSpPr>
        <xdr:cNvPr id="248" name="【福祉施設】&#10;有形固定資産減価償却率平均値テキスト"/>
        <xdr:cNvSpPr txBox="1"/>
      </xdr:nvSpPr>
      <xdr:spPr>
        <a:xfrm>
          <a:off x="4673600" y="14095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13970</xdr:rowOff>
    </xdr:from>
    <xdr:to>
      <xdr:col>24</xdr:col>
      <xdr:colOff>114300</xdr:colOff>
      <xdr:row>83</xdr:row>
      <xdr:rowOff>115570</xdr:rowOff>
    </xdr:to>
    <xdr:sp macro="" textlink="">
      <xdr:nvSpPr>
        <xdr:cNvPr id="249" name="フローチャート: 判断 248"/>
        <xdr:cNvSpPr/>
      </xdr:nvSpPr>
      <xdr:spPr>
        <a:xfrm>
          <a:off x="4584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46355</xdr:rowOff>
    </xdr:from>
    <xdr:to>
      <xdr:col>20</xdr:col>
      <xdr:colOff>38100</xdr:colOff>
      <xdr:row>83</xdr:row>
      <xdr:rowOff>147955</xdr:rowOff>
    </xdr:to>
    <xdr:sp macro="" textlink="">
      <xdr:nvSpPr>
        <xdr:cNvPr id="250" name="フローチャート: 判断 249"/>
        <xdr:cNvSpPr/>
      </xdr:nvSpPr>
      <xdr:spPr>
        <a:xfrm>
          <a:off x="3746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86361</xdr:rowOff>
    </xdr:from>
    <xdr:to>
      <xdr:col>15</xdr:col>
      <xdr:colOff>101600</xdr:colOff>
      <xdr:row>84</xdr:row>
      <xdr:rowOff>16511</xdr:rowOff>
    </xdr:to>
    <xdr:sp macro="" textlink="">
      <xdr:nvSpPr>
        <xdr:cNvPr id="251" name="フローチャート: 判断 250"/>
        <xdr:cNvSpPr/>
      </xdr:nvSpPr>
      <xdr:spPr>
        <a:xfrm>
          <a:off x="2857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78739</xdr:rowOff>
    </xdr:from>
    <xdr:to>
      <xdr:col>24</xdr:col>
      <xdr:colOff>114300</xdr:colOff>
      <xdr:row>86</xdr:row>
      <xdr:rowOff>8889</xdr:rowOff>
    </xdr:to>
    <xdr:sp macro="" textlink="">
      <xdr:nvSpPr>
        <xdr:cNvPr id="257" name="楕円 256"/>
        <xdr:cNvSpPr/>
      </xdr:nvSpPr>
      <xdr:spPr>
        <a:xfrm>
          <a:off x="45847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165116</xdr:rowOff>
    </xdr:from>
    <xdr:ext cx="405111" cy="259045"/>
    <xdr:sp macro="" textlink="">
      <xdr:nvSpPr>
        <xdr:cNvPr id="258" name="【福祉施設】&#10;有形固定資産減価償却率該当値テキスト"/>
        <xdr:cNvSpPr txBox="1"/>
      </xdr:nvSpPr>
      <xdr:spPr>
        <a:xfrm>
          <a:off x="4673600" y="14566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122555</xdr:rowOff>
    </xdr:from>
    <xdr:to>
      <xdr:col>20</xdr:col>
      <xdr:colOff>38100</xdr:colOff>
      <xdr:row>86</xdr:row>
      <xdr:rowOff>52705</xdr:rowOff>
    </xdr:to>
    <xdr:sp macro="" textlink="">
      <xdr:nvSpPr>
        <xdr:cNvPr id="259" name="楕円 258"/>
        <xdr:cNvSpPr/>
      </xdr:nvSpPr>
      <xdr:spPr>
        <a:xfrm>
          <a:off x="3746500" y="1469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129539</xdr:rowOff>
    </xdr:from>
    <xdr:to>
      <xdr:col>24</xdr:col>
      <xdr:colOff>63500</xdr:colOff>
      <xdr:row>86</xdr:row>
      <xdr:rowOff>1905</xdr:rowOff>
    </xdr:to>
    <xdr:cxnSp macro="">
      <xdr:nvCxnSpPr>
        <xdr:cNvPr id="260" name="直線コネクタ 259"/>
        <xdr:cNvCxnSpPr/>
      </xdr:nvCxnSpPr>
      <xdr:spPr>
        <a:xfrm flipV="1">
          <a:off x="3797300" y="14702789"/>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168275</xdr:rowOff>
    </xdr:from>
    <xdr:to>
      <xdr:col>15</xdr:col>
      <xdr:colOff>101600</xdr:colOff>
      <xdr:row>86</xdr:row>
      <xdr:rowOff>98425</xdr:rowOff>
    </xdr:to>
    <xdr:sp macro="" textlink="">
      <xdr:nvSpPr>
        <xdr:cNvPr id="261" name="楕円 260"/>
        <xdr:cNvSpPr/>
      </xdr:nvSpPr>
      <xdr:spPr>
        <a:xfrm>
          <a:off x="2857500" y="1474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1905</xdr:rowOff>
    </xdr:from>
    <xdr:to>
      <xdr:col>19</xdr:col>
      <xdr:colOff>177800</xdr:colOff>
      <xdr:row>86</xdr:row>
      <xdr:rowOff>47625</xdr:rowOff>
    </xdr:to>
    <xdr:cxnSp macro="">
      <xdr:nvCxnSpPr>
        <xdr:cNvPr id="262" name="直線コネクタ 261"/>
        <xdr:cNvCxnSpPr/>
      </xdr:nvCxnSpPr>
      <xdr:spPr>
        <a:xfrm flipV="1">
          <a:off x="2908300" y="147466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164482</xdr:rowOff>
    </xdr:from>
    <xdr:ext cx="405111" cy="259045"/>
    <xdr:sp macro="" textlink="">
      <xdr:nvSpPr>
        <xdr:cNvPr id="263" name="n_1aveValue【福祉施設】&#10;有形固定資産減価償却率"/>
        <xdr:cNvSpPr txBox="1"/>
      </xdr:nvSpPr>
      <xdr:spPr>
        <a:xfrm>
          <a:off x="3582044" y="14051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33038</xdr:rowOff>
    </xdr:from>
    <xdr:ext cx="405111" cy="259045"/>
    <xdr:sp macro="" textlink="">
      <xdr:nvSpPr>
        <xdr:cNvPr id="264" name="n_2aveValue【福祉施設】&#10;有形固定資産減価償却率"/>
        <xdr:cNvSpPr txBox="1"/>
      </xdr:nvSpPr>
      <xdr:spPr>
        <a:xfrm>
          <a:off x="2705744" y="1409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43832</xdr:rowOff>
    </xdr:from>
    <xdr:ext cx="405111" cy="259045"/>
    <xdr:sp macro="" textlink="">
      <xdr:nvSpPr>
        <xdr:cNvPr id="265" name="n_1mainValue【福祉施設】&#10;有形固定資産減価償却率"/>
        <xdr:cNvSpPr txBox="1"/>
      </xdr:nvSpPr>
      <xdr:spPr>
        <a:xfrm>
          <a:off x="3582044" y="1478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89552</xdr:rowOff>
    </xdr:from>
    <xdr:ext cx="405111" cy="259045"/>
    <xdr:sp macro="" textlink="">
      <xdr:nvSpPr>
        <xdr:cNvPr id="266" name="n_2mainValue【福祉施設】&#10;有形固定資産減価償却率"/>
        <xdr:cNvSpPr txBox="1"/>
      </xdr:nvSpPr>
      <xdr:spPr>
        <a:xfrm>
          <a:off x="2705744"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7" name="直線コネクタ 27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8" name="テキスト ボックス 27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9" name="直線コネクタ 27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0" name="テキスト ボックス 27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1" name="直線コネクタ 28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2" name="テキスト ボックス 28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3" name="直線コネクタ 28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4" name="テキスト ボックス 28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5" name="直線コネクタ 28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6" name="テキスト ボックス 28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44450</xdr:rowOff>
    </xdr:from>
    <xdr:to>
      <xdr:col>54</xdr:col>
      <xdr:colOff>189865</xdr:colOff>
      <xdr:row>86</xdr:row>
      <xdr:rowOff>101600</xdr:rowOff>
    </xdr:to>
    <xdr:cxnSp macro="">
      <xdr:nvCxnSpPr>
        <xdr:cNvPr id="290" name="直線コネクタ 289"/>
        <xdr:cNvCxnSpPr/>
      </xdr:nvCxnSpPr>
      <xdr:spPr>
        <a:xfrm flipV="1">
          <a:off x="10476865" y="132461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291" name="【福祉施設】&#10;一人当たり面積最小値テキスト"/>
        <xdr:cNvSpPr txBox="1"/>
      </xdr:nvSpPr>
      <xdr:spPr>
        <a:xfrm>
          <a:off x="10515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292" name="直線コネクタ 291"/>
        <xdr:cNvCxnSpPr/>
      </xdr:nvCxnSpPr>
      <xdr:spPr>
        <a:xfrm>
          <a:off x="10388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162577</xdr:rowOff>
    </xdr:from>
    <xdr:ext cx="469744" cy="259045"/>
    <xdr:sp macro="" textlink="">
      <xdr:nvSpPr>
        <xdr:cNvPr id="293" name="【福祉施設】&#10;一人当たり面積最大値テキスト"/>
        <xdr:cNvSpPr txBox="1"/>
      </xdr:nvSpPr>
      <xdr:spPr>
        <a:xfrm>
          <a:off x="10515600"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44450</xdr:rowOff>
    </xdr:from>
    <xdr:to>
      <xdr:col>55</xdr:col>
      <xdr:colOff>88900</xdr:colOff>
      <xdr:row>77</xdr:row>
      <xdr:rowOff>44450</xdr:rowOff>
    </xdr:to>
    <xdr:cxnSp macro="">
      <xdr:nvCxnSpPr>
        <xdr:cNvPr id="294" name="直線コネクタ 293"/>
        <xdr:cNvCxnSpPr/>
      </xdr:nvCxnSpPr>
      <xdr:spPr>
        <a:xfrm>
          <a:off x="10388600" y="1324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162577</xdr:rowOff>
    </xdr:from>
    <xdr:ext cx="469744" cy="259045"/>
    <xdr:sp macro="" textlink="">
      <xdr:nvSpPr>
        <xdr:cNvPr id="295" name="【福祉施設】&#10;一人当たり面積平均値テキスト"/>
        <xdr:cNvSpPr txBox="1"/>
      </xdr:nvSpPr>
      <xdr:spPr>
        <a:xfrm>
          <a:off x="10515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296" name="フローチャート: 判断 295"/>
        <xdr:cNvSpPr/>
      </xdr:nvSpPr>
      <xdr:spPr>
        <a:xfrm>
          <a:off x="10426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50800</xdr:rowOff>
    </xdr:from>
    <xdr:to>
      <xdr:col>50</xdr:col>
      <xdr:colOff>165100</xdr:colOff>
      <xdr:row>82</xdr:row>
      <xdr:rowOff>152400</xdr:rowOff>
    </xdr:to>
    <xdr:sp macro="" textlink="">
      <xdr:nvSpPr>
        <xdr:cNvPr id="297" name="フローチャート: 判断 296"/>
        <xdr:cNvSpPr/>
      </xdr:nvSpPr>
      <xdr:spPr>
        <a:xfrm>
          <a:off x="9588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31750</xdr:rowOff>
    </xdr:from>
    <xdr:to>
      <xdr:col>46</xdr:col>
      <xdr:colOff>38100</xdr:colOff>
      <xdr:row>83</xdr:row>
      <xdr:rowOff>133350</xdr:rowOff>
    </xdr:to>
    <xdr:sp macro="" textlink="">
      <xdr:nvSpPr>
        <xdr:cNvPr id="298" name="フローチャート: 判断 297"/>
        <xdr:cNvSpPr/>
      </xdr:nvSpPr>
      <xdr:spPr>
        <a:xfrm>
          <a:off x="8699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127000</xdr:rowOff>
    </xdr:from>
    <xdr:to>
      <xdr:col>55</xdr:col>
      <xdr:colOff>50800</xdr:colOff>
      <xdr:row>85</xdr:row>
      <xdr:rowOff>57150</xdr:rowOff>
    </xdr:to>
    <xdr:sp macro="" textlink="">
      <xdr:nvSpPr>
        <xdr:cNvPr id="304" name="楕円 303"/>
        <xdr:cNvSpPr/>
      </xdr:nvSpPr>
      <xdr:spPr>
        <a:xfrm>
          <a:off x="104267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105427</xdr:rowOff>
    </xdr:from>
    <xdr:ext cx="469744" cy="259045"/>
    <xdr:sp macro="" textlink="">
      <xdr:nvSpPr>
        <xdr:cNvPr id="305" name="【福祉施設】&#10;一人当たり面積該当値テキスト"/>
        <xdr:cNvSpPr txBox="1"/>
      </xdr:nvSpPr>
      <xdr:spPr>
        <a:xfrm>
          <a:off x="10515600"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127000</xdr:rowOff>
    </xdr:from>
    <xdr:to>
      <xdr:col>50</xdr:col>
      <xdr:colOff>165100</xdr:colOff>
      <xdr:row>85</xdr:row>
      <xdr:rowOff>57150</xdr:rowOff>
    </xdr:to>
    <xdr:sp macro="" textlink="">
      <xdr:nvSpPr>
        <xdr:cNvPr id="306" name="楕円 305"/>
        <xdr:cNvSpPr/>
      </xdr:nvSpPr>
      <xdr:spPr>
        <a:xfrm>
          <a:off x="95885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6350</xdr:rowOff>
    </xdr:from>
    <xdr:to>
      <xdr:col>55</xdr:col>
      <xdr:colOff>0</xdr:colOff>
      <xdr:row>85</xdr:row>
      <xdr:rowOff>6350</xdr:rowOff>
    </xdr:to>
    <xdr:cxnSp macro="">
      <xdr:nvCxnSpPr>
        <xdr:cNvPr id="307" name="直線コネクタ 306"/>
        <xdr:cNvCxnSpPr/>
      </xdr:nvCxnSpPr>
      <xdr:spPr>
        <a:xfrm>
          <a:off x="9639300" y="14579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127000</xdr:rowOff>
    </xdr:from>
    <xdr:to>
      <xdr:col>46</xdr:col>
      <xdr:colOff>38100</xdr:colOff>
      <xdr:row>85</xdr:row>
      <xdr:rowOff>57150</xdr:rowOff>
    </xdr:to>
    <xdr:sp macro="" textlink="">
      <xdr:nvSpPr>
        <xdr:cNvPr id="308" name="楕円 307"/>
        <xdr:cNvSpPr/>
      </xdr:nvSpPr>
      <xdr:spPr>
        <a:xfrm>
          <a:off x="86995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6350</xdr:rowOff>
    </xdr:from>
    <xdr:to>
      <xdr:col>50</xdr:col>
      <xdr:colOff>114300</xdr:colOff>
      <xdr:row>85</xdr:row>
      <xdr:rowOff>6350</xdr:rowOff>
    </xdr:to>
    <xdr:cxnSp macro="">
      <xdr:nvCxnSpPr>
        <xdr:cNvPr id="309" name="直線コネクタ 308"/>
        <xdr:cNvCxnSpPr/>
      </xdr:nvCxnSpPr>
      <xdr:spPr>
        <a:xfrm>
          <a:off x="8750300" y="1457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168927</xdr:rowOff>
    </xdr:from>
    <xdr:ext cx="469744" cy="259045"/>
    <xdr:sp macro="" textlink="">
      <xdr:nvSpPr>
        <xdr:cNvPr id="310" name="n_1aveValue【福祉施設】&#10;一人当たり面積"/>
        <xdr:cNvSpPr txBox="1"/>
      </xdr:nvSpPr>
      <xdr:spPr>
        <a:xfrm>
          <a:off x="93917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149877</xdr:rowOff>
    </xdr:from>
    <xdr:ext cx="469744" cy="259045"/>
    <xdr:sp macro="" textlink="">
      <xdr:nvSpPr>
        <xdr:cNvPr id="311" name="n_2aveValue【福祉施設】&#10;一人当たり面積"/>
        <xdr:cNvSpPr txBox="1"/>
      </xdr:nvSpPr>
      <xdr:spPr>
        <a:xfrm>
          <a:off x="8515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48277</xdr:rowOff>
    </xdr:from>
    <xdr:ext cx="469744" cy="259045"/>
    <xdr:sp macro="" textlink="">
      <xdr:nvSpPr>
        <xdr:cNvPr id="312" name="n_1mainValue【福祉施設】&#10;一人当たり面積"/>
        <xdr:cNvSpPr txBox="1"/>
      </xdr:nvSpPr>
      <xdr:spPr>
        <a:xfrm>
          <a:off x="9391727"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48277</xdr:rowOff>
    </xdr:from>
    <xdr:ext cx="469744" cy="259045"/>
    <xdr:sp macro="" textlink="">
      <xdr:nvSpPr>
        <xdr:cNvPr id="313" name="n_2mainValue【福祉施設】&#10;一人当たり面積"/>
        <xdr:cNvSpPr txBox="1"/>
      </xdr:nvSpPr>
      <xdr:spPr>
        <a:xfrm>
          <a:off x="8515427"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4" name="テキスト ボックス 32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5" name="直線コネクタ 32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6" name="テキスト ボックス 32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7" name="直線コネクタ 32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8" name="テキスト ボックス 32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9" name="直線コネクタ 32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0" name="テキスト ボックス 32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1" name="直線コネクタ 33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2" name="テキスト ボックス 33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3" name="直線コネクタ 33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4" name="テキスト ボックス 33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5" name="直線コネクタ 33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6" name="テキスト ボックス 33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338" name="直線コネクタ 337"/>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339" name="【市民会館】&#10;有形固定資産減価償却率最小値テキスト"/>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340" name="直線コネクタ 339"/>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41"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42" name="直線コネクタ 34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139082</xdr:rowOff>
    </xdr:from>
    <xdr:ext cx="405111" cy="259045"/>
    <xdr:sp macro="" textlink="">
      <xdr:nvSpPr>
        <xdr:cNvPr id="343" name="【市民会館】&#10;有形固定資産減価償却率平均値テキスト"/>
        <xdr:cNvSpPr txBox="1"/>
      </xdr:nvSpPr>
      <xdr:spPr>
        <a:xfrm>
          <a:off x="4673600" y="1796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160655</xdr:rowOff>
    </xdr:from>
    <xdr:to>
      <xdr:col>24</xdr:col>
      <xdr:colOff>114300</xdr:colOff>
      <xdr:row>105</xdr:row>
      <xdr:rowOff>90805</xdr:rowOff>
    </xdr:to>
    <xdr:sp macro="" textlink="">
      <xdr:nvSpPr>
        <xdr:cNvPr id="344" name="フローチャート: 判断 343"/>
        <xdr:cNvSpPr/>
      </xdr:nvSpPr>
      <xdr:spPr>
        <a:xfrm>
          <a:off x="4584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164464</xdr:rowOff>
    </xdr:from>
    <xdr:to>
      <xdr:col>20</xdr:col>
      <xdr:colOff>38100</xdr:colOff>
      <xdr:row>105</xdr:row>
      <xdr:rowOff>94614</xdr:rowOff>
    </xdr:to>
    <xdr:sp macro="" textlink="">
      <xdr:nvSpPr>
        <xdr:cNvPr id="345" name="フローチャート: 判断 344"/>
        <xdr:cNvSpPr/>
      </xdr:nvSpPr>
      <xdr:spPr>
        <a:xfrm>
          <a:off x="3746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21589</xdr:rowOff>
    </xdr:from>
    <xdr:to>
      <xdr:col>15</xdr:col>
      <xdr:colOff>101600</xdr:colOff>
      <xdr:row>105</xdr:row>
      <xdr:rowOff>123189</xdr:rowOff>
    </xdr:to>
    <xdr:sp macro="" textlink="">
      <xdr:nvSpPr>
        <xdr:cNvPr id="346" name="フローチャート: 判断 345"/>
        <xdr:cNvSpPr/>
      </xdr:nvSpPr>
      <xdr:spPr>
        <a:xfrm>
          <a:off x="2857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7" name="テキスト ボックス 34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8" name="テキスト ボックス 34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9" name="テキスト ボックス 34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0" name="テキスト ボックス 34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1" name="テキスト ボックス 35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153036</xdr:rowOff>
    </xdr:from>
    <xdr:to>
      <xdr:col>24</xdr:col>
      <xdr:colOff>114300</xdr:colOff>
      <xdr:row>104</xdr:row>
      <xdr:rowOff>83186</xdr:rowOff>
    </xdr:to>
    <xdr:sp macro="" textlink="">
      <xdr:nvSpPr>
        <xdr:cNvPr id="352" name="楕円 351"/>
        <xdr:cNvSpPr/>
      </xdr:nvSpPr>
      <xdr:spPr>
        <a:xfrm>
          <a:off x="4584700" y="1781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4463</xdr:rowOff>
    </xdr:from>
    <xdr:ext cx="405111" cy="259045"/>
    <xdr:sp macro="" textlink="">
      <xdr:nvSpPr>
        <xdr:cNvPr id="353" name="【市民会館】&#10;有形固定資産減価償却率該当値テキスト"/>
        <xdr:cNvSpPr txBox="1"/>
      </xdr:nvSpPr>
      <xdr:spPr>
        <a:xfrm>
          <a:off x="4673600"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15875</xdr:rowOff>
    </xdr:from>
    <xdr:to>
      <xdr:col>20</xdr:col>
      <xdr:colOff>38100</xdr:colOff>
      <xdr:row>104</xdr:row>
      <xdr:rowOff>117475</xdr:rowOff>
    </xdr:to>
    <xdr:sp macro="" textlink="">
      <xdr:nvSpPr>
        <xdr:cNvPr id="354" name="楕円 353"/>
        <xdr:cNvSpPr/>
      </xdr:nvSpPr>
      <xdr:spPr>
        <a:xfrm>
          <a:off x="37465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32386</xdr:rowOff>
    </xdr:from>
    <xdr:to>
      <xdr:col>24</xdr:col>
      <xdr:colOff>63500</xdr:colOff>
      <xdr:row>104</xdr:row>
      <xdr:rowOff>66675</xdr:rowOff>
    </xdr:to>
    <xdr:cxnSp macro="">
      <xdr:nvCxnSpPr>
        <xdr:cNvPr id="355" name="直線コネクタ 354"/>
        <xdr:cNvCxnSpPr/>
      </xdr:nvCxnSpPr>
      <xdr:spPr>
        <a:xfrm flipV="1">
          <a:off x="3797300" y="1786318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65405</xdr:rowOff>
    </xdr:from>
    <xdr:to>
      <xdr:col>15</xdr:col>
      <xdr:colOff>101600</xdr:colOff>
      <xdr:row>104</xdr:row>
      <xdr:rowOff>167005</xdr:rowOff>
    </xdr:to>
    <xdr:sp macro="" textlink="">
      <xdr:nvSpPr>
        <xdr:cNvPr id="356" name="楕円 355"/>
        <xdr:cNvSpPr/>
      </xdr:nvSpPr>
      <xdr:spPr>
        <a:xfrm>
          <a:off x="2857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66675</xdr:rowOff>
    </xdr:from>
    <xdr:to>
      <xdr:col>19</xdr:col>
      <xdr:colOff>177800</xdr:colOff>
      <xdr:row>104</xdr:row>
      <xdr:rowOff>116205</xdr:rowOff>
    </xdr:to>
    <xdr:cxnSp macro="">
      <xdr:nvCxnSpPr>
        <xdr:cNvPr id="357" name="直線コネクタ 356"/>
        <xdr:cNvCxnSpPr/>
      </xdr:nvCxnSpPr>
      <xdr:spPr>
        <a:xfrm flipV="1">
          <a:off x="2908300" y="178974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85741</xdr:rowOff>
    </xdr:from>
    <xdr:ext cx="405111" cy="259045"/>
    <xdr:sp macro="" textlink="">
      <xdr:nvSpPr>
        <xdr:cNvPr id="358" name="n_1aveValue【市民会館】&#10;有形固定資産減価償却率"/>
        <xdr:cNvSpPr txBox="1"/>
      </xdr:nvSpPr>
      <xdr:spPr>
        <a:xfrm>
          <a:off x="35820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114316</xdr:rowOff>
    </xdr:from>
    <xdr:ext cx="405111" cy="259045"/>
    <xdr:sp macro="" textlink="">
      <xdr:nvSpPr>
        <xdr:cNvPr id="359" name="n_2aveValue【市民会館】&#10;有形固定資産減価償却率"/>
        <xdr:cNvSpPr txBox="1"/>
      </xdr:nvSpPr>
      <xdr:spPr>
        <a:xfrm>
          <a:off x="2705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134002</xdr:rowOff>
    </xdr:from>
    <xdr:ext cx="405111" cy="259045"/>
    <xdr:sp macro="" textlink="">
      <xdr:nvSpPr>
        <xdr:cNvPr id="360" name="n_1mainValue【市民会館】&#10;有形固定資産減価償却率"/>
        <xdr:cNvSpPr txBox="1"/>
      </xdr:nvSpPr>
      <xdr:spPr>
        <a:xfrm>
          <a:off x="3582044" y="1762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12082</xdr:rowOff>
    </xdr:from>
    <xdr:ext cx="405111" cy="259045"/>
    <xdr:sp macro="" textlink="">
      <xdr:nvSpPr>
        <xdr:cNvPr id="361" name="n_2mainValue【市民会館】&#10;有形固定資産減価償却率"/>
        <xdr:cNvSpPr txBox="1"/>
      </xdr:nvSpPr>
      <xdr:spPr>
        <a:xfrm>
          <a:off x="2705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0" name="テキスト ボックス 36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1" name="直線コネクタ 37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2" name="直線コネクタ 37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3" name="テキスト ボックス 37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4" name="直線コネクタ 37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5" name="テキスト ボックス 37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6" name="直線コネクタ 37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7" name="テキスト ボックス 37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8" name="直線コネクタ 37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9" name="テキスト ボックス 37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0" name="直線コネクタ 37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1" name="テキスト ボックス 38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2" name="直線コネクタ 38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3" name="テキスト ボックス 38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99061</xdr:rowOff>
    </xdr:from>
    <xdr:to>
      <xdr:col>54</xdr:col>
      <xdr:colOff>189865</xdr:colOff>
      <xdr:row>108</xdr:row>
      <xdr:rowOff>7620</xdr:rowOff>
    </xdr:to>
    <xdr:cxnSp macro="">
      <xdr:nvCxnSpPr>
        <xdr:cNvPr id="385" name="直線コネクタ 384"/>
        <xdr:cNvCxnSpPr/>
      </xdr:nvCxnSpPr>
      <xdr:spPr>
        <a:xfrm flipV="1">
          <a:off x="10476865" y="17244061"/>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11447</xdr:rowOff>
    </xdr:from>
    <xdr:ext cx="469744" cy="259045"/>
    <xdr:sp macro="" textlink="">
      <xdr:nvSpPr>
        <xdr:cNvPr id="386" name="【市民会館】&#10;一人当たり面積最小値テキスト"/>
        <xdr:cNvSpPr txBox="1"/>
      </xdr:nvSpPr>
      <xdr:spPr>
        <a:xfrm>
          <a:off x="10515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xdr:rowOff>
    </xdr:from>
    <xdr:to>
      <xdr:col>55</xdr:col>
      <xdr:colOff>88900</xdr:colOff>
      <xdr:row>108</xdr:row>
      <xdr:rowOff>7620</xdr:rowOff>
    </xdr:to>
    <xdr:cxnSp macro="">
      <xdr:nvCxnSpPr>
        <xdr:cNvPr id="387" name="直線コネクタ 386"/>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45738</xdr:rowOff>
    </xdr:from>
    <xdr:ext cx="469744" cy="259045"/>
    <xdr:sp macro="" textlink="">
      <xdr:nvSpPr>
        <xdr:cNvPr id="388" name="【市民会館】&#10;一人当たり面積最大値テキスト"/>
        <xdr:cNvSpPr txBox="1"/>
      </xdr:nvSpPr>
      <xdr:spPr>
        <a:xfrm>
          <a:off x="10515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99061</xdr:rowOff>
    </xdr:from>
    <xdr:to>
      <xdr:col>55</xdr:col>
      <xdr:colOff>88900</xdr:colOff>
      <xdr:row>100</xdr:row>
      <xdr:rowOff>99061</xdr:rowOff>
    </xdr:to>
    <xdr:cxnSp macro="">
      <xdr:nvCxnSpPr>
        <xdr:cNvPr id="389" name="直線コネクタ 388"/>
        <xdr:cNvCxnSpPr/>
      </xdr:nvCxnSpPr>
      <xdr:spPr>
        <a:xfrm>
          <a:off x="10388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29227</xdr:rowOff>
    </xdr:from>
    <xdr:ext cx="469744" cy="259045"/>
    <xdr:sp macro="" textlink="">
      <xdr:nvSpPr>
        <xdr:cNvPr id="390" name="【市民会館】&#10;一人当たり面積平均値テキスト"/>
        <xdr:cNvSpPr txBox="1"/>
      </xdr:nvSpPr>
      <xdr:spPr>
        <a:xfrm>
          <a:off x="10515600" y="1786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xdr:rowOff>
    </xdr:from>
    <xdr:to>
      <xdr:col>55</xdr:col>
      <xdr:colOff>50800</xdr:colOff>
      <xdr:row>105</xdr:row>
      <xdr:rowOff>107950</xdr:rowOff>
    </xdr:to>
    <xdr:sp macro="" textlink="">
      <xdr:nvSpPr>
        <xdr:cNvPr id="391" name="フローチャート: 判断 390"/>
        <xdr:cNvSpPr/>
      </xdr:nvSpPr>
      <xdr:spPr>
        <a:xfrm>
          <a:off x="10426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392" name="フローチャート: 判断 391"/>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67311</xdr:rowOff>
    </xdr:from>
    <xdr:to>
      <xdr:col>46</xdr:col>
      <xdr:colOff>38100</xdr:colOff>
      <xdr:row>105</xdr:row>
      <xdr:rowOff>168911</xdr:rowOff>
    </xdr:to>
    <xdr:sp macro="" textlink="">
      <xdr:nvSpPr>
        <xdr:cNvPr id="393" name="フローチャート: 判断 392"/>
        <xdr:cNvSpPr/>
      </xdr:nvSpPr>
      <xdr:spPr>
        <a:xfrm>
          <a:off x="8699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4" name="テキスト ボックス 39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5" name="テキスト ボックス 39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6" name="テキスト ボックス 39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7" name="テキスト ボックス 39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8" name="テキスト ボックス 39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29211</xdr:rowOff>
    </xdr:from>
    <xdr:to>
      <xdr:col>55</xdr:col>
      <xdr:colOff>50800</xdr:colOff>
      <xdr:row>107</xdr:row>
      <xdr:rowOff>130811</xdr:rowOff>
    </xdr:to>
    <xdr:sp macro="" textlink="">
      <xdr:nvSpPr>
        <xdr:cNvPr id="399" name="楕円 398"/>
        <xdr:cNvSpPr/>
      </xdr:nvSpPr>
      <xdr:spPr>
        <a:xfrm>
          <a:off x="104267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115588</xdr:rowOff>
    </xdr:from>
    <xdr:ext cx="469744" cy="259045"/>
    <xdr:sp macro="" textlink="">
      <xdr:nvSpPr>
        <xdr:cNvPr id="400" name="【市民会館】&#10;一人当たり面積該当値テキスト"/>
        <xdr:cNvSpPr txBox="1"/>
      </xdr:nvSpPr>
      <xdr:spPr>
        <a:xfrm>
          <a:off x="10515600" y="1828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36830</xdr:rowOff>
    </xdr:from>
    <xdr:to>
      <xdr:col>50</xdr:col>
      <xdr:colOff>165100</xdr:colOff>
      <xdr:row>107</xdr:row>
      <xdr:rowOff>138430</xdr:rowOff>
    </xdr:to>
    <xdr:sp macro="" textlink="">
      <xdr:nvSpPr>
        <xdr:cNvPr id="401" name="楕円 400"/>
        <xdr:cNvSpPr/>
      </xdr:nvSpPr>
      <xdr:spPr>
        <a:xfrm>
          <a:off x="9588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80011</xdr:rowOff>
    </xdr:from>
    <xdr:to>
      <xdr:col>55</xdr:col>
      <xdr:colOff>0</xdr:colOff>
      <xdr:row>107</xdr:row>
      <xdr:rowOff>87630</xdr:rowOff>
    </xdr:to>
    <xdr:cxnSp macro="">
      <xdr:nvCxnSpPr>
        <xdr:cNvPr id="402" name="直線コネクタ 401"/>
        <xdr:cNvCxnSpPr/>
      </xdr:nvCxnSpPr>
      <xdr:spPr>
        <a:xfrm flipV="1">
          <a:off x="9639300" y="184251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36830</xdr:rowOff>
    </xdr:from>
    <xdr:to>
      <xdr:col>46</xdr:col>
      <xdr:colOff>38100</xdr:colOff>
      <xdr:row>107</xdr:row>
      <xdr:rowOff>138430</xdr:rowOff>
    </xdr:to>
    <xdr:sp macro="" textlink="">
      <xdr:nvSpPr>
        <xdr:cNvPr id="403" name="楕円 402"/>
        <xdr:cNvSpPr/>
      </xdr:nvSpPr>
      <xdr:spPr>
        <a:xfrm>
          <a:off x="8699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87630</xdr:rowOff>
    </xdr:from>
    <xdr:to>
      <xdr:col>50</xdr:col>
      <xdr:colOff>114300</xdr:colOff>
      <xdr:row>107</xdr:row>
      <xdr:rowOff>87630</xdr:rowOff>
    </xdr:to>
    <xdr:cxnSp macro="">
      <xdr:nvCxnSpPr>
        <xdr:cNvPr id="404" name="直線コネクタ 403"/>
        <xdr:cNvCxnSpPr/>
      </xdr:nvCxnSpPr>
      <xdr:spPr>
        <a:xfrm>
          <a:off x="8750300" y="1843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162577</xdr:rowOff>
    </xdr:from>
    <xdr:ext cx="469744" cy="259045"/>
    <xdr:sp macro="" textlink="">
      <xdr:nvSpPr>
        <xdr:cNvPr id="405" name="n_1aveValue【市民会館】&#10;一人当たり面積"/>
        <xdr:cNvSpPr txBox="1"/>
      </xdr:nvSpPr>
      <xdr:spPr>
        <a:xfrm>
          <a:off x="9391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13988</xdr:rowOff>
    </xdr:from>
    <xdr:ext cx="469744" cy="259045"/>
    <xdr:sp macro="" textlink="">
      <xdr:nvSpPr>
        <xdr:cNvPr id="406" name="n_2aveValue【市民会館】&#10;一人当たり面積"/>
        <xdr:cNvSpPr txBox="1"/>
      </xdr:nvSpPr>
      <xdr:spPr>
        <a:xfrm>
          <a:off x="8515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129557</xdr:rowOff>
    </xdr:from>
    <xdr:ext cx="469744" cy="259045"/>
    <xdr:sp macro="" textlink="">
      <xdr:nvSpPr>
        <xdr:cNvPr id="407" name="n_1mainValue【市民会館】&#10;一人当たり面積"/>
        <xdr:cNvSpPr txBox="1"/>
      </xdr:nvSpPr>
      <xdr:spPr>
        <a:xfrm>
          <a:off x="93917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129557</xdr:rowOff>
    </xdr:from>
    <xdr:ext cx="469744" cy="259045"/>
    <xdr:sp macro="" textlink="">
      <xdr:nvSpPr>
        <xdr:cNvPr id="408" name="n_2mainValue【市民会館】&#10;一人当たり面積"/>
        <xdr:cNvSpPr txBox="1"/>
      </xdr:nvSpPr>
      <xdr:spPr>
        <a:xfrm>
          <a:off x="8515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9" name="正方形/長方形 40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0" name="正方形/長方形 40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1" name="正方形/長方形 41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2" name="正方形/長方形 41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3" name="正方形/長方形 41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4" name="正方形/長方形 41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5" name="正方形/長方形 41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正方形/長方形 41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7" name="テキスト ボックス 41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8" name="直線コネクタ 41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9" name="テキスト ボックス 41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20" name="直線コネクタ 41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21" name="テキスト ボックス 42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22" name="直線コネクタ 42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23" name="テキスト ボックス 42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24" name="直線コネクタ 42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25" name="テキスト ボックス 42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26" name="直線コネクタ 42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27" name="テキスト ボックス 42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8" name="直線コネクタ 42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9" name="テキスト ボックス 42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46482</xdr:rowOff>
    </xdr:from>
    <xdr:to>
      <xdr:col>85</xdr:col>
      <xdr:colOff>126364</xdr:colOff>
      <xdr:row>41</xdr:row>
      <xdr:rowOff>44196</xdr:rowOff>
    </xdr:to>
    <xdr:cxnSp macro="">
      <xdr:nvCxnSpPr>
        <xdr:cNvPr id="431" name="直線コネクタ 430"/>
        <xdr:cNvCxnSpPr/>
      </xdr:nvCxnSpPr>
      <xdr:spPr>
        <a:xfrm flipV="1">
          <a:off x="16318864" y="5704332"/>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48023</xdr:rowOff>
    </xdr:from>
    <xdr:ext cx="405111" cy="259045"/>
    <xdr:sp macro="" textlink="">
      <xdr:nvSpPr>
        <xdr:cNvPr id="432" name="【一般廃棄物処理施設】&#10;有形固定資産減価償却率最小値テキスト"/>
        <xdr:cNvSpPr txBox="1"/>
      </xdr:nvSpPr>
      <xdr:spPr>
        <a:xfrm>
          <a:off x="16357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44196</xdr:rowOff>
    </xdr:from>
    <xdr:to>
      <xdr:col>86</xdr:col>
      <xdr:colOff>25400</xdr:colOff>
      <xdr:row>41</xdr:row>
      <xdr:rowOff>44196</xdr:rowOff>
    </xdr:to>
    <xdr:cxnSp macro="">
      <xdr:nvCxnSpPr>
        <xdr:cNvPr id="433" name="直線コネクタ 432"/>
        <xdr:cNvCxnSpPr/>
      </xdr:nvCxnSpPr>
      <xdr:spPr>
        <a:xfrm>
          <a:off x="16230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164609</xdr:rowOff>
    </xdr:from>
    <xdr:ext cx="405111" cy="259045"/>
    <xdr:sp macro="" textlink="">
      <xdr:nvSpPr>
        <xdr:cNvPr id="434" name="【一般廃棄物処理施設】&#10;有形固定資産減価償却率最大値テキスト"/>
        <xdr:cNvSpPr txBox="1"/>
      </xdr:nvSpPr>
      <xdr:spPr>
        <a:xfrm>
          <a:off x="16357600" y="547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46482</xdr:rowOff>
    </xdr:from>
    <xdr:to>
      <xdr:col>86</xdr:col>
      <xdr:colOff>25400</xdr:colOff>
      <xdr:row>33</xdr:row>
      <xdr:rowOff>46482</xdr:rowOff>
    </xdr:to>
    <xdr:cxnSp macro="">
      <xdr:nvCxnSpPr>
        <xdr:cNvPr id="435" name="直線コネクタ 434"/>
        <xdr:cNvCxnSpPr/>
      </xdr:nvCxnSpPr>
      <xdr:spPr>
        <a:xfrm>
          <a:off x="16230600" y="57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436" name="【一般廃棄物処理施設】&#10;有形固定資産減価償却率平均値テキスト"/>
        <xdr:cNvSpPr txBox="1"/>
      </xdr:nvSpPr>
      <xdr:spPr>
        <a:xfrm>
          <a:off x="16357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437" name="フローチャート: 判断 436"/>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38" name="フローチャート: 判断 437"/>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105410</xdr:rowOff>
    </xdr:from>
    <xdr:to>
      <xdr:col>76</xdr:col>
      <xdr:colOff>165100</xdr:colOff>
      <xdr:row>38</xdr:row>
      <xdr:rowOff>35560</xdr:rowOff>
    </xdr:to>
    <xdr:sp macro="" textlink="">
      <xdr:nvSpPr>
        <xdr:cNvPr id="439" name="フローチャート: 判断 438"/>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0" name="テキスト ボックス 43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45" name="楕円 444"/>
        <xdr:cNvSpPr/>
      </xdr:nvSpPr>
      <xdr:spPr>
        <a:xfrm>
          <a:off x="16268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60977</xdr:rowOff>
    </xdr:from>
    <xdr:ext cx="405111" cy="259045"/>
    <xdr:sp macro="" textlink="">
      <xdr:nvSpPr>
        <xdr:cNvPr id="446" name="【一般廃棄物処理施設】&#10;有形固定資産減価償却率該当値テキスト"/>
        <xdr:cNvSpPr txBox="1"/>
      </xdr:nvSpPr>
      <xdr:spPr>
        <a:xfrm>
          <a:off x="16357600"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141986</xdr:rowOff>
    </xdr:from>
    <xdr:to>
      <xdr:col>81</xdr:col>
      <xdr:colOff>101600</xdr:colOff>
      <xdr:row>38</xdr:row>
      <xdr:rowOff>72136</xdr:rowOff>
    </xdr:to>
    <xdr:sp macro="" textlink="">
      <xdr:nvSpPr>
        <xdr:cNvPr id="447" name="楕円 446"/>
        <xdr:cNvSpPr/>
      </xdr:nvSpPr>
      <xdr:spPr>
        <a:xfrm>
          <a:off x="15430500" y="64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133350</xdr:rowOff>
    </xdr:from>
    <xdr:to>
      <xdr:col>85</xdr:col>
      <xdr:colOff>127000</xdr:colOff>
      <xdr:row>38</xdr:row>
      <xdr:rowOff>21336</xdr:rowOff>
    </xdr:to>
    <xdr:cxnSp macro="">
      <xdr:nvCxnSpPr>
        <xdr:cNvPr id="448" name="直線コネクタ 447"/>
        <xdr:cNvCxnSpPr/>
      </xdr:nvCxnSpPr>
      <xdr:spPr>
        <a:xfrm flipV="1">
          <a:off x="15481300" y="647700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32258</xdr:rowOff>
    </xdr:from>
    <xdr:to>
      <xdr:col>76</xdr:col>
      <xdr:colOff>165100</xdr:colOff>
      <xdr:row>38</xdr:row>
      <xdr:rowOff>133858</xdr:rowOff>
    </xdr:to>
    <xdr:sp macro="" textlink="">
      <xdr:nvSpPr>
        <xdr:cNvPr id="449" name="楕円 448"/>
        <xdr:cNvSpPr/>
      </xdr:nvSpPr>
      <xdr:spPr>
        <a:xfrm>
          <a:off x="14541500" y="65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21336</xdr:rowOff>
    </xdr:from>
    <xdr:to>
      <xdr:col>81</xdr:col>
      <xdr:colOff>50800</xdr:colOff>
      <xdr:row>38</xdr:row>
      <xdr:rowOff>83058</xdr:rowOff>
    </xdr:to>
    <xdr:cxnSp macro="">
      <xdr:nvCxnSpPr>
        <xdr:cNvPr id="450" name="直線コネクタ 449"/>
        <xdr:cNvCxnSpPr/>
      </xdr:nvCxnSpPr>
      <xdr:spPr>
        <a:xfrm flipV="1">
          <a:off x="14592300" y="653643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52087</xdr:rowOff>
    </xdr:from>
    <xdr:ext cx="405111" cy="259045"/>
    <xdr:sp macro="" textlink="">
      <xdr:nvSpPr>
        <xdr:cNvPr id="451" name="n_1aveValue【一般廃棄物処理施設】&#10;有形固定資産減価償却率"/>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52087</xdr:rowOff>
    </xdr:from>
    <xdr:ext cx="405111" cy="259045"/>
    <xdr:sp macro="" textlink="">
      <xdr:nvSpPr>
        <xdr:cNvPr id="452" name="n_2aveValue【一般廃棄物処理施設】&#10;有形固定資産減価償却率"/>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63263</xdr:rowOff>
    </xdr:from>
    <xdr:ext cx="405111" cy="259045"/>
    <xdr:sp macro="" textlink="">
      <xdr:nvSpPr>
        <xdr:cNvPr id="453" name="n_1mainValue【一般廃棄物処理施設】&#10;有形固定資産減価償却率"/>
        <xdr:cNvSpPr txBox="1"/>
      </xdr:nvSpPr>
      <xdr:spPr>
        <a:xfrm>
          <a:off x="15266044" y="657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124985</xdr:rowOff>
    </xdr:from>
    <xdr:ext cx="405111" cy="259045"/>
    <xdr:sp macro="" textlink="">
      <xdr:nvSpPr>
        <xdr:cNvPr id="454" name="n_2mainValue【一般廃棄物処理施設】&#10;有形固定資産減価償却率"/>
        <xdr:cNvSpPr txBox="1"/>
      </xdr:nvSpPr>
      <xdr:spPr>
        <a:xfrm>
          <a:off x="14389744" y="664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6" name="テキスト ボックス 46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68" name="テキスト ボックス 46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70" name="テキスト ボックス 469"/>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72" name="テキスト ボックス 471"/>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4" name="テキスト ボックス 47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65951</xdr:rowOff>
    </xdr:from>
    <xdr:to>
      <xdr:col>116</xdr:col>
      <xdr:colOff>62864</xdr:colOff>
      <xdr:row>42</xdr:row>
      <xdr:rowOff>6528</xdr:rowOff>
    </xdr:to>
    <xdr:cxnSp macro="">
      <xdr:nvCxnSpPr>
        <xdr:cNvPr id="478" name="直線コネクタ 477"/>
        <xdr:cNvCxnSpPr/>
      </xdr:nvCxnSpPr>
      <xdr:spPr>
        <a:xfrm flipV="1">
          <a:off x="22160864" y="5723801"/>
          <a:ext cx="0" cy="14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10355</xdr:rowOff>
    </xdr:from>
    <xdr:ext cx="469744" cy="259045"/>
    <xdr:sp macro="" textlink="">
      <xdr:nvSpPr>
        <xdr:cNvPr id="479" name="【一般廃棄物処理施設】&#10;一人当たり有形固定資産（償却資産）額最小値テキスト"/>
        <xdr:cNvSpPr txBox="1"/>
      </xdr:nvSpPr>
      <xdr:spPr>
        <a:xfrm>
          <a:off x="22199600" y="721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6528</xdr:rowOff>
    </xdr:from>
    <xdr:to>
      <xdr:col>116</xdr:col>
      <xdr:colOff>152400</xdr:colOff>
      <xdr:row>42</xdr:row>
      <xdr:rowOff>6528</xdr:rowOff>
    </xdr:to>
    <xdr:cxnSp macro="">
      <xdr:nvCxnSpPr>
        <xdr:cNvPr id="480" name="直線コネクタ 479"/>
        <xdr:cNvCxnSpPr/>
      </xdr:nvCxnSpPr>
      <xdr:spPr>
        <a:xfrm>
          <a:off x="22072600" y="720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12628</xdr:rowOff>
    </xdr:from>
    <xdr:ext cx="599010" cy="259045"/>
    <xdr:sp macro="" textlink="">
      <xdr:nvSpPr>
        <xdr:cNvPr id="481" name="【一般廃棄物処理施設】&#10;一人当たり有形固定資産（償却資産）額最大値テキスト"/>
        <xdr:cNvSpPr txBox="1"/>
      </xdr:nvSpPr>
      <xdr:spPr>
        <a:xfrm>
          <a:off x="22199600" y="549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65951</xdr:rowOff>
    </xdr:from>
    <xdr:to>
      <xdr:col>116</xdr:col>
      <xdr:colOff>152400</xdr:colOff>
      <xdr:row>33</xdr:row>
      <xdr:rowOff>65951</xdr:rowOff>
    </xdr:to>
    <xdr:cxnSp macro="">
      <xdr:nvCxnSpPr>
        <xdr:cNvPr id="482" name="直線コネクタ 481"/>
        <xdr:cNvCxnSpPr/>
      </xdr:nvCxnSpPr>
      <xdr:spPr>
        <a:xfrm>
          <a:off x="22072600" y="572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14609</xdr:rowOff>
    </xdr:from>
    <xdr:ext cx="534377" cy="259045"/>
    <xdr:sp macro="" textlink="">
      <xdr:nvSpPr>
        <xdr:cNvPr id="483" name="【一般廃棄物処理施設】&#10;一人当たり有形固定資産（償却資産）額平均値テキスト"/>
        <xdr:cNvSpPr txBox="1"/>
      </xdr:nvSpPr>
      <xdr:spPr>
        <a:xfrm>
          <a:off x="22199600" y="6529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36182</xdr:rowOff>
    </xdr:from>
    <xdr:to>
      <xdr:col>116</xdr:col>
      <xdr:colOff>114300</xdr:colOff>
      <xdr:row>38</xdr:row>
      <xdr:rowOff>137782</xdr:rowOff>
    </xdr:to>
    <xdr:sp macro="" textlink="">
      <xdr:nvSpPr>
        <xdr:cNvPr id="484" name="フローチャート: 判断 483"/>
        <xdr:cNvSpPr/>
      </xdr:nvSpPr>
      <xdr:spPr>
        <a:xfrm>
          <a:off x="22110700" y="655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25603</xdr:rowOff>
    </xdr:from>
    <xdr:to>
      <xdr:col>112</xdr:col>
      <xdr:colOff>38100</xdr:colOff>
      <xdr:row>38</xdr:row>
      <xdr:rowOff>127203</xdr:rowOff>
    </xdr:to>
    <xdr:sp macro="" textlink="">
      <xdr:nvSpPr>
        <xdr:cNvPr id="485" name="フローチャート: 判断 484"/>
        <xdr:cNvSpPr/>
      </xdr:nvSpPr>
      <xdr:spPr>
        <a:xfrm>
          <a:off x="21272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49784</xdr:rowOff>
    </xdr:from>
    <xdr:to>
      <xdr:col>107</xdr:col>
      <xdr:colOff>101600</xdr:colOff>
      <xdr:row>38</xdr:row>
      <xdr:rowOff>151384</xdr:rowOff>
    </xdr:to>
    <xdr:sp macro="" textlink="">
      <xdr:nvSpPr>
        <xdr:cNvPr id="486" name="フローチャート: 判断 485"/>
        <xdr:cNvSpPr/>
      </xdr:nvSpPr>
      <xdr:spPr>
        <a:xfrm>
          <a:off x="20383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112700</xdr:rowOff>
    </xdr:from>
    <xdr:to>
      <xdr:col>116</xdr:col>
      <xdr:colOff>114300</xdr:colOff>
      <xdr:row>34</xdr:row>
      <xdr:rowOff>42850</xdr:rowOff>
    </xdr:to>
    <xdr:sp macro="" textlink="">
      <xdr:nvSpPr>
        <xdr:cNvPr id="492" name="楕円 491"/>
        <xdr:cNvSpPr/>
      </xdr:nvSpPr>
      <xdr:spPr>
        <a:xfrm>
          <a:off x="22110700" y="57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27627</xdr:rowOff>
    </xdr:from>
    <xdr:ext cx="599010" cy="259045"/>
    <xdr:sp macro="" textlink="">
      <xdr:nvSpPr>
        <xdr:cNvPr id="493" name="【一般廃棄物処理施設】&#10;一人当たり有形固定資産（償却資産）額該当値テキスト"/>
        <xdr:cNvSpPr txBox="1"/>
      </xdr:nvSpPr>
      <xdr:spPr>
        <a:xfrm>
          <a:off x="22199600" y="5685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122377</xdr:rowOff>
    </xdr:from>
    <xdr:to>
      <xdr:col>112</xdr:col>
      <xdr:colOff>38100</xdr:colOff>
      <xdr:row>34</xdr:row>
      <xdr:rowOff>52527</xdr:rowOff>
    </xdr:to>
    <xdr:sp macro="" textlink="">
      <xdr:nvSpPr>
        <xdr:cNvPr id="494" name="楕円 493"/>
        <xdr:cNvSpPr/>
      </xdr:nvSpPr>
      <xdr:spPr>
        <a:xfrm>
          <a:off x="21272500" y="578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163500</xdr:rowOff>
    </xdr:from>
    <xdr:to>
      <xdr:col>116</xdr:col>
      <xdr:colOff>63500</xdr:colOff>
      <xdr:row>34</xdr:row>
      <xdr:rowOff>1727</xdr:rowOff>
    </xdr:to>
    <xdr:cxnSp macro="">
      <xdr:nvCxnSpPr>
        <xdr:cNvPr id="495" name="直線コネクタ 494"/>
        <xdr:cNvCxnSpPr/>
      </xdr:nvCxnSpPr>
      <xdr:spPr>
        <a:xfrm flipV="1">
          <a:off x="21323300" y="5821350"/>
          <a:ext cx="8382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128422</xdr:rowOff>
    </xdr:from>
    <xdr:to>
      <xdr:col>107</xdr:col>
      <xdr:colOff>101600</xdr:colOff>
      <xdr:row>34</xdr:row>
      <xdr:rowOff>58572</xdr:rowOff>
    </xdr:to>
    <xdr:sp macro="" textlink="">
      <xdr:nvSpPr>
        <xdr:cNvPr id="496" name="楕円 495"/>
        <xdr:cNvSpPr/>
      </xdr:nvSpPr>
      <xdr:spPr>
        <a:xfrm>
          <a:off x="20383500" y="578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1727</xdr:rowOff>
    </xdr:from>
    <xdr:to>
      <xdr:col>111</xdr:col>
      <xdr:colOff>177800</xdr:colOff>
      <xdr:row>34</xdr:row>
      <xdr:rowOff>7772</xdr:rowOff>
    </xdr:to>
    <xdr:cxnSp macro="">
      <xdr:nvCxnSpPr>
        <xdr:cNvPr id="497" name="直線コネクタ 496"/>
        <xdr:cNvCxnSpPr/>
      </xdr:nvCxnSpPr>
      <xdr:spPr>
        <a:xfrm flipV="1">
          <a:off x="20434300" y="5831027"/>
          <a:ext cx="889000" cy="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118330</xdr:rowOff>
    </xdr:from>
    <xdr:ext cx="534377" cy="259045"/>
    <xdr:sp macro="" textlink="">
      <xdr:nvSpPr>
        <xdr:cNvPr id="498" name="n_1aveValue【一般廃棄物処理施設】&#10;一人当たり有形固定資産（償却資産）額"/>
        <xdr:cNvSpPr txBox="1"/>
      </xdr:nvSpPr>
      <xdr:spPr>
        <a:xfrm>
          <a:off x="21043411" y="663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142511</xdr:rowOff>
    </xdr:from>
    <xdr:ext cx="534377" cy="259045"/>
    <xdr:sp macro="" textlink="">
      <xdr:nvSpPr>
        <xdr:cNvPr id="499" name="n_2aveValue【一般廃棄物処理施設】&#10;一人当たり有形固定資産（償却資産）額"/>
        <xdr:cNvSpPr txBox="1"/>
      </xdr:nvSpPr>
      <xdr:spPr>
        <a:xfrm>
          <a:off x="20167111" y="665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69054</xdr:rowOff>
    </xdr:from>
    <xdr:ext cx="599010" cy="259045"/>
    <xdr:sp macro="" textlink="">
      <xdr:nvSpPr>
        <xdr:cNvPr id="500" name="n_1mainValue【一般廃棄物処理施設】&#10;一人当たり有形固定資産（償却資産）額"/>
        <xdr:cNvSpPr txBox="1"/>
      </xdr:nvSpPr>
      <xdr:spPr>
        <a:xfrm>
          <a:off x="21011095" y="555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75099</xdr:rowOff>
    </xdr:from>
    <xdr:ext cx="599010" cy="259045"/>
    <xdr:sp macro="" textlink="">
      <xdr:nvSpPr>
        <xdr:cNvPr id="501" name="n_2mainValue【一般廃棄物処理施設】&#10;一人当たり有形固定資産（償却資産）額"/>
        <xdr:cNvSpPr txBox="1"/>
      </xdr:nvSpPr>
      <xdr:spPr>
        <a:xfrm>
          <a:off x="20134795" y="5561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0" name="正方形/長方形 5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1" name="正方形/長方形 5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2" name="正方形/長方形 5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3" name="正方形/長方形 5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4" name="正方形/長方形 5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5" name="正方形/長方形 5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6" name="正方形/長方形 5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7" name="正方形/長方形 51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6" name="テキスト ボックス 5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7" name="直線コネクタ 5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8" name="テキスト ボックス 52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29" name="直線コネクタ 52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30" name="テキスト ボックス 529"/>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31" name="直線コネクタ 53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32" name="テキスト ボックス 53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33" name="直線コネクタ 53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34" name="テキスト ボックス 53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35" name="直線コネクタ 53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36" name="テキスト ボックス 535"/>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7" name="直線コネクタ 5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8" name="テキスト ボックス 53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88392</xdr:rowOff>
    </xdr:to>
    <xdr:cxnSp macro="">
      <xdr:nvCxnSpPr>
        <xdr:cNvPr id="540" name="直線コネクタ 539"/>
        <xdr:cNvCxnSpPr/>
      </xdr:nvCxnSpPr>
      <xdr:spPr>
        <a:xfrm flipV="1">
          <a:off x="16318864" y="13299187"/>
          <a:ext cx="0" cy="1191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92219</xdr:rowOff>
    </xdr:from>
    <xdr:ext cx="405111" cy="259045"/>
    <xdr:sp macro="" textlink="">
      <xdr:nvSpPr>
        <xdr:cNvPr id="541" name="【消防施設】&#10;有形固定資産減価償却率最小値テキスト"/>
        <xdr:cNvSpPr txBox="1"/>
      </xdr:nvSpPr>
      <xdr:spPr>
        <a:xfrm>
          <a:off x="16357600" y="1449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88392</xdr:rowOff>
    </xdr:from>
    <xdr:to>
      <xdr:col>86</xdr:col>
      <xdr:colOff>25400</xdr:colOff>
      <xdr:row>84</xdr:row>
      <xdr:rowOff>88392</xdr:rowOff>
    </xdr:to>
    <xdr:cxnSp macro="">
      <xdr:nvCxnSpPr>
        <xdr:cNvPr id="542" name="直線コネクタ 541"/>
        <xdr:cNvCxnSpPr/>
      </xdr:nvCxnSpPr>
      <xdr:spPr>
        <a:xfrm>
          <a:off x="16230600" y="14490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543" name="【消防施設】&#10;有形固定資産減価償却率最大値テキスト"/>
        <xdr:cNvSpPr txBox="1"/>
      </xdr:nvSpPr>
      <xdr:spPr>
        <a:xfrm>
          <a:off x="16357600" y="1307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544" name="直線コネクタ 543"/>
        <xdr:cNvCxnSpPr/>
      </xdr:nvCxnSpPr>
      <xdr:spPr>
        <a:xfrm>
          <a:off x="16230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114316</xdr:rowOff>
    </xdr:from>
    <xdr:ext cx="405111" cy="259045"/>
    <xdr:sp macro="" textlink="">
      <xdr:nvSpPr>
        <xdr:cNvPr id="545" name="【消防施設】&#10;有形固定資産減価償却率平均値テキスト"/>
        <xdr:cNvSpPr txBox="1"/>
      </xdr:nvSpPr>
      <xdr:spPr>
        <a:xfrm>
          <a:off x="16357600" y="13830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135889</xdr:rowOff>
    </xdr:from>
    <xdr:to>
      <xdr:col>85</xdr:col>
      <xdr:colOff>177800</xdr:colOff>
      <xdr:row>81</xdr:row>
      <xdr:rowOff>66039</xdr:rowOff>
    </xdr:to>
    <xdr:sp macro="" textlink="">
      <xdr:nvSpPr>
        <xdr:cNvPr id="546" name="フローチャート: 判断 545"/>
        <xdr:cNvSpPr/>
      </xdr:nvSpPr>
      <xdr:spPr>
        <a:xfrm>
          <a:off x="16268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163322</xdr:rowOff>
    </xdr:from>
    <xdr:to>
      <xdr:col>81</xdr:col>
      <xdr:colOff>101600</xdr:colOff>
      <xdr:row>81</xdr:row>
      <xdr:rowOff>93472</xdr:rowOff>
    </xdr:to>
    <xdr:sp macro="" textlink="">
      <xdr:nvSpPr>
        <xdr:cNvPr id="547" name="フローチャート: 判断 546"/>
        <xdr:cNvSpPr/>
      </xdr:nvSpPr>
      <xdr:spPr>
        <a:xfrm>
          <a:off x="154305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167894</xdr:rowOff>
    </xdr:from>
    <xdr:to>
      <xdr:col>76</xdr:col>
      <xdr:colOff>165100</xdr:colOff>
      <xdr:row>81</xdr:row>
      <xdr:rowOff>98044</xdr:rowOff>
    </xdr:to>
    <xdr:sp macro="" textlink="">
      <xdr:nvSpPr>
        <xdr:cNvPr id="548" name="フローチャート: 判断 547"/>
        <xdr:cNvSpPr/>
      </xdr:nvSpPr>
      <xdr:spPr>
        <a:xfrm>
          <a:off x="14541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9" name="テキスト ボックス 5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0" name="テキスト ボックス 5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1" name="テキスト ボックス 5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2" name="テキスト ボックス 5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3" name="テキスト ボックス 5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131318</xdr:rowOff>
    </xdr:from>
    <xdr:to>
      <xdr:col>85</xdr:col>
      <xdr:colOff>177800</xdr:colOff>
      <xdr:row>79</xdr:row>
      <xdr:rowOff>61468</xdr:rowOff>
    </xdr:to>
    <xdr:sp macro="" textlink="">
      <xdr:nvSpPr>
        <xdr:cNvPr id="554" name="楕円 553"/>
        <xdr:cNvSpPr/>
      </xdr:nvSpPr>
      <xdr:spPr>
        <a:xfrm>
          <a:off x="16268700" y="1350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154195</xdr:rowOff>
    </xdr:from>
    <xdr:ext cx="405111" cy="259045"/>
    <xdr:sp macro="" textlink="">
      <xdr:nvSpPr>
        <xdr:cNvPr id="555" name="【消防施設】&#10;有形固定資産減価償却率該当値テキスト"/>
        <xdr:cNvSpPr txBox="1"/>
      </xdr:nvSpPr>
      <xdr:spPr>
        <a:xfrm>
          <a:off x="16357600" y="1335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158750</xdr:rowOff>
    </xdr:from>
    <xdr:to>
      <xdr:col>81</xdr:col>
      <xdr:colOff>101600</xdr:colOff>
      <xdr:row>79</xdr:row>
      <xdr:rowOff>88900</xdr:rowOff>
    </xdr:to>
    <xdr:sp macro="" textlink="">
      <xdr:nvSpPr>
        <xdr:cNvPr id="556" name="楕円 555"/>
        <xdr:cNvSpPr/>
      </xdr:nvSpPr>
      <xdr:spPr>
        <a:xfrm>
          <a:off x="15430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10668</xdr:rowOff>
    </xdr:from>
    <xdr:to>
      <xdr:col>85</xdr:col>
      <xdr:colOff>127000</xdr:colOff>
      <xdr:row>79</xdr:row>
      <xdr:rowOff>38100</xdr:rowOff>
    </xdr:to>
    <xdr:cxnSp macro="">
      <xdr:nvCxnSpPr>
        <xdr:cNvPr id="557" name="直線コネクタ 556"/>
        <xdr:cNvCxnSpPr/>
      </xdr:nvCxnSpPr>
      <xdr:spPr>
        <a:xfrm flipV="1">
          <a:off x="15481300" y="1355521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10161</xdr:rowOff>
    </xdr:from>
    <xdr:to>
      <xdr:col>76</xdr:col>
      <xdr:colOff>165100</xdr:colOff>
      <xdr:row>79</xdr:row>
      <xdr:rowOff>111761</xdr:rowOff>
    </xdr:to>
    <xdr:sp macro="" textlink="">
      <xdr:nvSpPr>
        <xdr:cNvPr id="558" name="楕円 557"/>
        <xdr:cNvSpPr/>
      </xdr:nvSpPr>
      <xdr:spPr>
        <a:xfrm>
          <a:off x="145415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38100</xdr:rowOff>
    </xdr:from>
    <xdr:to>
      <xdr:col>81</xdr:col>
      <xdr:colOff>50800</xdr:colOff>
      <xdr:row>79</xdr:row>
      <xdr:rowOff>60961</xdr:rowOff>
    </xdr:to>
    <xdr:cxnSp macro="">
      <xdr:nvCxnSpPr>
        <xdr:cNvPr id="559" name="直線コネクタ 558"/>
        <xdr:cNvCxnSpPr/>
      </xdr:nvCxnSpPr>
      <xdr:spPr>
        <a:xfrm flipV="1">
          <a:off x="14592300" y="135826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84599</xdr:rowOff>
    </xdr:from>
    <xdr:ext cx="405111" cy="259045"/>
    <xdr:sp macro="" textlink="">
      <xdr:nvSpPr>
        <xdr:cNvPr id="560" name="n_1aveValue【消防施設】&#10;有形固定資産減価償却率"/>
        <xdr:cNvSpPr txBox="1"/>
      </xdr:nvSpPr>
      <xdr:spPr>
        <a:xfrm>
          <a:off x="15266044" y="1397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89171</xdr:rowOff>
    </xdr:from>
    <xdr:ext cx="405111" cy="259045"/>
    <xdr:sp macro="" textlink="">
      <xdr:nvSpPr>
        <xdr:cNvPr id="561" name="n_2aveValue【消防施設】&#10;有形固定資産減価償却率"/>
        <xdr:cNvSpPr txBox="1"/>
      </xdr:nvSpPr>
      <xdr:spPr>
        <a:xfrm>
          <a:off x="14389744" y="1397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105427</xdr:rowOff>
    </xdr:from>
    <xdr:ext cx="405111" cy="259045"/>
    <xdr:sp macro="" textlink="">
      <xdr:nvSpPr>
        <xdr:cNvPr id="562" name="n_1mainValue【消防施設】&#10;有形固定資産減価償却率"/>
        <xdr:cNvSpPr txBox="1"/>
      </xdr:nvSpPr>
      <xdr:spPr>
        <a:xfrm>
          <a:off x="152660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128288</xdr:rowOff>
    </xdr:from>
    <xdr:ext cx="405111" cy="259045"/>
    <xdr:sp macro="" textlink="">
      <xdr:nvSpPr>
        <xdr:cNvPr id="563" name="n_2mainValue【消防施設】&#10;有形固定資産減価償却率"/>
        <xdr:cNvSpPr txBox="1"/>
      </xdr:nvSpPr>
      <xdr:spPr>
        <a:xfrm>
          <a:off x="14389744" y="1332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4" name="正方形/長方形 56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5" name="正方形/長方形 56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6" name="正方形/長方形 56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7" name="正方形/長方形 56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8" name="正方形/長方形 56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9" name="正方形/長方形 56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0" name="正方形/長方形 56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1" name="正方形/長方形 57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2" name="テキスト ボックス 57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3" name="直線コネクタ 57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74" name="テキスト ボックス 573"/>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575" name="直線コネクタ 57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6" name="テキスト ボックス 57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7" name="直線コネクタ 57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8" name="テキスト ボックス 57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9" name="直線コネクタ 57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0" name="テキスト ボックス 57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1" name="直線コネクタ 58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2" name="テキスト ボックス 58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3" name="直線コネクタ 58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4" name="テキスト ボックス 58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5" name="直線コネクタ 58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6" name="テキスト ボックス 58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588" name="直線コネクタ 587"/>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89"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90" name="直線コネクタ 589"/>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591" name="【消防施設】&#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592" name="直線コネクタ 591"/>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593" name="【消防施設】&#10;一人当たり面積平均値テキスト"/>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594" name="フローチャート: 判断 593"/>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595" name="フローチャート: 判断 594"/>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596" name="フローチャート: 判断 595"/>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7" name="テキスト ボックス 59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8" name="テキスト ボックス 59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9" name="テキスト ボックス 59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0" name="テキスト ボックス 59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1" name="テキスト ボックス 60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02" name="楕円 601"/>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99077</xdr:rowOff>
    </xdr:from>
    <xdr:ext cx="469744" cy="259045"/>
    <xdr:sp macro="" textlink="">
      <xdr:nvSpPr>
        <xdr:cNvPr id="603" name="【消防施設】&#10;一人当たり面積該当値テキスト"/>
        <xdr:cNvSpPr txBox="1"/>
      </xdr:nvSpPr>
      <xdr:spPr>
        <a:xfrm>
          <a:off x="22199600"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139700</xdr:rowOff>
    </xdr:from>
    <xdr:to>
      <xdr:col>112</xdr:col>
      <xdr:colOff>38100</xdr:colOff>
      <xdr:row>84</xdr:row>
      <xdr:rowOff>69850</xdr:rowOff>
    </xdr:to>
    <xdr:sp macro="" textlink="">
      <xdr:nvSpPr>
        <xdr:cNvPr id="604" name="楕円 603"/>
        <xdr:cNvSpPr/>
      </xdr:nvSpPr>
      <xdr:spPr>
        <a:xfrm>
          <a:off x="21272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19050</xdr:rowOff>
    </xdr:to>
    <xdr:cxnSp macro="">
      <xdr:nvCxnSpPr>
        <xdr:cNvPr id="605" name="直線コネクタ 604"/>
        <xdr:cNvCxnSpPr/>
      </xdr:nvCxnSpPr>
      <xdr:spPr>
        <a:xfrm flipV="1">
          <a:off x="21323300" y="14401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139700</xdr:rowOff>
    </xdr:from>
    <xdr:to>
      <xdr:col>107</xdr:col>
      <xdr:colOff>101600</xdr:colOff>
      <xdr:row>84</xdr:row>
      <xdr:rowOff>69850</xdr:rowOff>
    </xdr:to>
    <xdr:sp macro="" textlink="">
      <xdr:nvSpPr>
        <xdr:cNvPr id="606" name="楕円 605"/>
        <xdr:cNvSpPr/>
      </xdr:nvSpPr>
      <xdr:spPr>
        <a:xfrm>
          <a:off x="20383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19050</xdr:rowOff>
    </xdr:from>
    <xdr:to>
      <xdr:col>111</xdr:col>
      <xdr:colOff>177800</xdr:colOff>
      <xdr:row>84</xdr:row>
      <xdr:rowOff>19050</xdr:rowOff>
    </xdr:to>
    <xdr:cxnSp macro="">
      <xdr:nvCxnSpPr>
        <xdr:cNvPr id="607" name="直線コネクタ 606"/>
        <xdr:cNvCxnSpPr/>
      </xdr:nvCxnSpPr>
      <xdr:spPr>
        <a:xfrm>
          <a:off x="20434300" y="14420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608" name="n_1aveValue【消防施設】&#10;一人当たり面積"/>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143527</xdr:rowOff>
    </xdr:from>
    <xdr:ext cx="469744" cy="259045"/>
    <xdr:sp macro="" textlink="">
      <xdr:nvSpPr>
        <xdr:cNvPr id="609" name="n_2aveValue【消防施設】&#10;一人当たり面積"/>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60977</xdr:rowOff>
    </xdr:from>
    <xdr:ext cx="469744" cy="259045"/>
    <xdr:sp macro="" textlink="">
      <xdr:nvSpPr>
        <xdr:cNvPr id="610" name="n_1mainValue【消防施設】&#10;一人当たり面積"/>
        <xdr:cNvSpPr txBox="1"/>
      </xdr:nvSpPr>
      <xdr:spPr>
        <a:xfrm>
          <a:off x="210757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60977</xdr:rowOff>
    </xdr:from>
    <xdr:ext cx="469744" cy="259045"/>
    <xdr:sp macro="" textlink="">
      <xdr:nvSpPr>
        <xdr:cNvPr id="611" name="n_2mainValue【消防施設】&#10;一人当たり面積"/>
        <xdr:cNvSpPr txBox="1"/>
      </xdr:nvSpPr>
      <xdr:spPr>
        <a:xfrm>
          <a:off x="20199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0" name="テキスト ボックス 6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1" name="直線コネクタ 6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2" name="テキスト ボックス 62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3" name="直線コネクタ 62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4" name="テキスト ボックス 62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5" name="直線コネクタ 62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6" name="テキスト ボックス 62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7" name="直線コネクタ 62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8" name="テキスト ボックス 62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9" name="直線コネクタ 62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0" name="テキスト ボックス 62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1" name="直線コネクタ 63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2" name="テキスト ボックス 63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3" name="直線コネクタ 6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4" name="テキスト ボックス 63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108</xdr:row>
      <xdr:rowOff>154305</xdr:rowOff>
    </xdr:to>
    <xdr:cxnSp macro="">
      <xdr:nvCxnSpPr>
        <xdr:cNvPr id="636" name="直線コネクタ 635"/>
        <xdr:cNvCxnSpPr/>
      </xdr:nvCxnSpPr>
      <xdr:spPr>
        <a:xfrm flipV="1">
          <a:off x="16318864" y="17152620"/>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637" name="【庁舎】&#10;有形固定資産減価償却率最小値テキスト"/>
        <xdr:cNvSpPr txBox="1"/>
      </xdr:nvSpPr>
      <xdr:spPr>
        <a:xfrm>
          <a:off x="16357600"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638" name="直線コネクタ 637"/>
        <xdr:cNvCxnSpPr/>
      </xdr:nvCxnSpPr>
      <xdr:spPr>
        <a:xfrm>
          <a:off x="16230600" y="1867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405111" cy="259045"/>
    <xdr:sp macro="" textlink="">
      <xdr:nvSpPr>
        <xdr:cNvPr id="639" name="【庁舎】&#10;有形固定資産減価償却率最大値テキスト"/>
        <xdr:cNvSpPr txBox="1"/>
      </xdr:nvSpPr>
      <xdr:spPr>
        <a:xfrm>
          <a:off x="16357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640" name="直線コネクタ 639"/>
        <xdr:cNvCxnSpPr/>
      </xdr:nvCxnSpPr>
      <xdr:spPr>
        <a:xfrm>
          <a:off x="16230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24782</xdr:rowOff>
    </xdr:from>
    <xdr:ext cx="405111" cy="259045"/>
    <xdr:sp macro="" textlink="">
      <xdr:nvSpPr>
        <xdr:cNvPr id="641" name="【庁舎】&#10;有形固定資産減価償却率平均値テキスト"/>
        <xdr:cNvSpPr txBox="1"/>
      </xdr:nvSpPr>
      <xdr:spPr>
        <a:xfrm>
          <a:off x="16357600" y="1802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46355</xdr:rowOff>
    </xdr:from>
    <xdr:to>
      <xdr:col>85</xdr:col>
      <xdr:colOff>177800</xdr:colOff>
      <xdr:row>105</xdr:row>
      <xdr:rowOff>147955</xdr:rowOff>
    </xdr:to>
    <xdr:sp macro="" textlink="">
      <xdr:nvSpPr>
        <xdr:cNvPr id="642" name="フローチャート: 判断 641"/>
        <xdr:cNvSpPr/>
      </xdr:nvSpPr>
      <xdr:spPr>
        <a:xfrm>
          <a:off x="162687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40639</xdr:rowOff>
    </xdr:from>
    <xdr:to>
      <xdr:col>81</xdr:col>
      <xdr:colOff>101600</xdr:colOff>
      <xdr:row>105</xdr:row>
      <xdr:rowOff>142239</xdr:rowOff>
    </xdr:to>
    <xdr:sp macro="" textlink="">
      <xdr:nvSpPr>
        <xdr:cNvPr id="643" name="フローチャート: 判断 642"/>
        <xdr:cNvSpPr/>
      </xdr:nvSpPr>
      <xdr:spPr>
        <a:xfrm>
          <a:off x="15430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120650</xdr:rowOff>
    </xdr:from>
    <xdr:to>
      <xdr:col>76</xdr:col>
      <xdr:colOff>165100</xdr:colOff>
      <xdr:row>106</xdr:row>
      <xdr:rowOff>50800</xdr:rowOff>
    </xdr:to>
    <xdr:sp macro="" textlink="">
      <xdr:nvSpPr>
        <xdr:cNvPr id="644" name="フローチャート: 判断 643"/>
        <xdr:cNvSpPr/>
      </xdr:nvSpPr>
      <xdr:spPr>
        <a:xfrm>
          <a:off x="14541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5" name="テキスト ボックス 6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6350</xdr:rowOff>
    </xdr:from>
    <xdr:to>
      <xdr:col>85</xdr:col>
      <xdr:colOff>177800</xdr:colOff>
      <xdr:row>105</xdr:row>
      <xdr:rowOff>107950</xdr:rowOff>
    </xdr:to>
    <xdr:sp macro="" textlink="">
      <xdr:nvSpPr>
        <xdr:cNvPr id="650" name="楕円 649"/>
        <xdr:cNvSpPr/>
      </xdr:nvSpPr>
      <xdr:spPr>
        <a:xfrm>
          <a:off x="162687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29227</xdr:rowOff>
    </xdr:from>
    <xdr:ext cx="405111" cy="259045"/>
    <xdr:sp macro="" textlink="">
      <xdr:nvSpPr>
        <xdr:cNvPr id="651" name="【庁舎】&#10;有形固定資産減価償却率該当値テキスト"/>
        <xdr:cNvSpPr txBox="1"/>
      </xdr:nvSpPr>
      <xdr:spPr>
        <a:xfrm>
          <a:off x="16357600" y="178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44450</xdr:rowOff>
    </xdr:from>
    <xdr:to>
      <xdr:col>81</xdr:col>
      <xdr:colOff>101600</xdr:colOff>
      <xdr:row>105</xdr:row>
      <xdr:rowOff>146050</xdr:rowOff>
    </xdr:to>
    <xdr:sp macro="" textlink="">
      <xdr:nvSpPr>
        <xdr:cNvPr id="652" name="楕円 651"/>
        <xdr:cNvSpPr/>
      </xdr:nvSpPr>
      <xdr:spPr>
        <a:xfrm>
          <a:off x="15430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57150</xdr:rowOff>
    </xdr:from>
    <xdr:to>
      <xdr:col>85</xdr:col>
      <xdr:colOff>127000</xdr:colOff>
      <xdr:row>105</xdr:row>
      <xdr:rowOff>95250</xdr:rowOff>
    </xdr:to>
    <xdr:cxnSp macro="">
      <xdr:nvCxnSpPr>
        <xdr:cNvPr id="653" name="直線コネクタ 652"/>
        <xdr:cNvCxnSpPr/>
      </xdr:nvCxnSpPr>
      <xdr:spPr>
        <a:xfrm flipV="1">
          <a:off x="15481300" y="18059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82550</xdr:rowOff>
    </xdr:from>
    <xdr:to>
      <xdr:col>76</xdr:col>
      <xdr:colOff>165100</xdr:colOff>
      <xdr:row>106</xdr:row>
      <xdr:rowOff>12700</xdr:rowOff>
    </xdr:to>
    <xdr:sp macro="" textlink="">
      <xdr:nvSpPr>
        <xdr:cNvPr id="654" name="楕円 653"/>
        <xdr:cNvSpPr/>
      </xdr:nvSpPr>
      <xdr:spPr>
        <a:xfrm>
          <a:off x="14541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95250</xdr:rowOff>
    </xdr:from>
    <xdr:to>
      <xdr:col>81</xdr:col>
      <xdr:colOff>50800</xdr:colOff>
      <xdr:row>105</xdr:row>
      <xdr:rowOff>133350</xdr:rowOff>
    </xdr:to>
    <xdr:cxnSp macro="">
      <xdr:nvCxnSpPr>
        <xdr:cNvPr id="655" name="直線コネクタ 654"/>
        <xdr:cNvCxnSpPr/>
      </xdr:nvCxnSpPr>
      <xdr:spPr>
        <a:xfrm flipV="1">
          <a:off x="14592300" y="1809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158766</xdr:rowOff>
    </xdr:from>
    <xdr:ext cx="405111" cy="259045"/>
    <xdr:sp macro="" textlink="">
      <xdr:nvSpPr>
        <xdr:cNvPr id="656" name="n_1aveValue【庁舎】&#10;有形固定資産減価償却率"/>
        <xdr:cNvSpPr txBox="1"/>
      </xdr:nvSpPr>
      <xdr:spPr>
        <a:xfrm>
          <a:off x="15266044" y="1781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41927</xdr:rowOff>
    </xdr:from>
    <xdr:ext cx="405111" cy="259045"/>
    <xdr:sp macro="" textlink="">
      <xdr:nvSpPr>
        <xdr:cNvPr id="657" name="n_2aveValue【庁舎】&#10;有形固定資産減価償却率"/>
        <xdr:cNvSpPr txBox="1"/>
      </xdr:nvSpPr>
      <xdr:spPr>
        <a:xfrm>
          <a:off x="143897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137177</xdr:rowOff>
    </xdr:from>
    <xdr:ext cx="405111" cy="259045"/>
    <xdr:sp macro="" textlink="">
      <xdr:nvSpPr>
        <xdr:cNvPr id="658" name="n_1mainValue【庁舎】&#10;有形固定資産減価償却率"/>
        <xdr:cNvSpPr txBox="1"/>
      </xdr:nvSpPr>
      <xdr:spPr>
        <a:xfrm>
          <a:off x="152660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29227</xdr:rowOff>
    </xdr:from>
    <xdr:ext cx="405111" cy="259045"/>
    <xdr:sp macro="" textlink="">
      <xdr:nvSpPr>
        <xdr:cNvPr id="659" name="n_2mainValue【庁舎】&#10;有形固定資産減価償却率"/>
        <xdr:cNvSpPr txBox="1"/>
      </xdr:nvSpPr>
      <xdr:spPr>
        <a:xfrm>
          <a:off x="14389744" y="178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0" name="正方形/長方形 6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1" name="正方形/長方形 6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2" name="正方形/長方形 6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3" name="正方形/長方形 6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4" name="正方形/長方形 6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5" name="正方形/長方形 6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6" name="正方形/長方形 6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7" name="正方形/長方形 6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8" name="テキスト ボックス 6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9" name="直線コネクタ 6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0" name="直線コネクタ 66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1" name="テキスト ボックス 67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2" name="直線コネクタ 67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3" name="テキスト ボックス 67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4" name="直線コネクタ 67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5" name="テキスト ボックス 67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6" name="直線コネクタ 67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7" name="テキスト ボックス 67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8" name="直線コネクタ 67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9" name="テキスト ボックス 67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0" name="直線コネクタ 67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1" name="テキスト ボックス 68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30480</xdr:rowOff>
    </xdr:from>
    <xdr:to>
      <xdr:col>116</xdr:col>
      <xdr:colOff>62864</xdr:colOff>
      <xdr:row>107</xdr:row>
      <xdr:rowOff>160020</xdr:rowOff>
    </xdr:to>
    <xdr:cxnSp macro="">
      <xdr:nvCxnSpPr>
        <xdr:cNvPr id="683" name="直線コネクタ 682"/>
        <xdr:cNvCxnSpPr/>
      </xdr:nvCxnSpPr>
      <xdr:spPr>
        <a:xfrm flipV="1">
          <a:off x="22160864" y="1734693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163847</xdr:rowOff>
    </xdr:from>
    <xdr:ext cx="469744" cy="259045"/>
    <xdr:sp macro="" textlink="">
      <xdr:nvSpPr>
        <xdr:cNvPr id="684" name="【庁舎】&#10;一人当たり面積最小値テキスト"/>
        <xdr:cNvSpPr txBox="1"/>
      </xdr:nvSpPr>
      <xdr:spPr>
        <a:xfrm>
          <a:off x="22199600"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160020</xdr:rowOff>
    </xdr:from>
    <xdr:to>
      <xdr:col>116</xdr:col>
      <xdr:colOff>152400</xdr:colOff>
      <xdr:row>107</xdr:row>
      <xdr:rowOff>160020</xdr:rowOff>
    </xdr:to>
    <xdr:cxnSp macro="">
      <xdr:nvCxnSpPr>
        <xdr:cNvPr id="685" name="直線コネクタ 684"/>
        <xdr:cNvCxnSpPr/>
      </xdr:nvCxnSpPr>
      <xdr:spPr>
        <a:xfrm>
          <a:off x="22072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148607</xdr:rowOff>
    </xdr:from>
    <xdr:ext cx="469744" cy="259045"/>
    <xdr:sp macro="" textlink="">
      <xdr:nvSpPr>
        <xdr:cNvPr id="686" name="【庁舎】&#10;一人当たり面積最大値テキスト"/>
        <xdr:cNvSpPr txBox="1"/>
      </xdr:nvSpPr>
      <xdr:spPr>
        <a:xfrm>
          <a:off x="22199600" y="1712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30480</xdr:rowOff>
    </xdr:from>
    <xdr:to>
      <xdr:col>116</xdr:col>
      <xdr:colOff>152400</xdr:colOff>
      <xdr:row>101</xdr:row>
      <xdr:rowOff>30480</xdr:rowOff>
    </xdr:to>
    <xdr:cxnSp macro="">
      <xdr:nvCxnSpPr>
        <xdr:cNvPr id="687" name="直線コネクタ 686"/>
        <xdr:cNvCxnSpPr/>
      </xdr:nvCxnSpPr>
      <xdr:spPr>
        <a:xfrm>
          <a:off x="22072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128288</xdr:rowOff>
    </xdr:from>
    <xdr:ext cx="469744" cy="259045"/>
    <xdr:sp macro="" textlink="">
      <xdr:nvSpPr>
        <xdr:cNvPr id="688" name="【庁舎】&#10;一人当たり面積平均値テキスト"/>
        <xdr:cNvSpPr txBox="1"/>
      </xdr:nvSpPr>
      <xdr:spPr>
        <a:xfrm>
          <a:off x="22199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689" name="フローチャート: 判断 688"/>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109220</xdr:rowOff>
    </xdr:from>
    <xdr:to>
      <xdr:col>112</xdr:col>
      <xdr:colOff>38100</xdr:colOff>
      <xdr:row>106</xdr:row>
      <xdr:rowOff>39370</xdr:rowOff>
    </xdr:to>
    <xdr:sp macro="" textlink="">
      <xdr:nvSpPr>
        <xdr:cNvPr id="690" name="フローチャート: 判断 689"/>
        <xdr:cNvSpPr/>
      </xdr:nvSpPr>
      <xdr:spPr>
        <a:xfrm>
          <a:off x="21272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691" name="フローチャート: 判断 690"/>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2" name="テキスト ボックス 69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3" name="テキスト ボックス 69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4" name="テキスト ボックス 69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5" name="テキスト ボックス 69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6" name="テキスト ボックス 69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132080</xdr:rowOff>
    </xdr:from>
    <xdr:to>
      <xdr:col>116</xdr:col>
      <xdr:colOff>114300</xdr:colOff>
      <xdr:row>106</xdr:row>
      <xdr:rowOff>62230</xdr:rowOff>
    </xdr:to>
    <xdr:sp macro="" textlink="">
      <xdr:nvSpPr>
        <xdr:cNvPr id="697" name="楕円 696"/>
        <xdr:cNvSpPr/>
      </xdr:nvSpPr>
      <xdr:spPr>
        <a:xfrm>
          <a:off x="221107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110507</xdr:rowOff>
    </xdr:from>
    <xdr:ext cx="469744" cy="259045"/>
    <xdr:sp macro="" textlink="">
      <xdr:nvSpPr>
        <xdr:cNvPr id="698" name="【庁舎】&#10;一人当たり面積該当値テキスト"/>
        <xdr:cNvSpPr txBox="1"/>
      </xdr:nvSpPr>
      <xdr:spPr>
        <a:xfrm>
          <a:off x="22199600" y="1811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132080</xdr:rowOff>
    </xdr:from>
    <xdr:to>
      <xdr:col>112</xdr:col>
      <xdr:colOff>38100</xdr:colOff>
      <xdr:row>106</xdr:row>
      <xdr:rowOff>62230</xdr:rowOff>
    </xdr:to>
    <xdr:sp macro="" textlink="">
      <xdr:nvSpPr>
        <xdr:cNvPr id="699" name="楕円 698"/>
        <xdr:cNvSpPr/>
      </xdr:nvSpPr>
      <xdr:spPr>
        <a:xfrm>
          <a:off x="21272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11430</xdr:rowOff>
    </xdr:from>
    <xdr:to>
      <xdr:col>116</xdr:col>
      <xdr:colOff>63500</xdr:colOff>
      <xdr:row>106</xdr:row>
      <xdr:rowOff>11430</xdr:rowOff>
    </xdr:to>
    <xdr:cxnSp macro="">
      <xdr:nvCxnSpPr>
        <xdr:cNvPr id="700" name="直線コネクタ 699"/>
        <xdr:cNvCxnSpPr/>
      </xdr:nvCxnSpPr>
      <xdr:spPr>
        <a:xfrm>
          <a:off x="21323300" y="18185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135889</xdr:rowOff>
    </xdr:from>
    <xdr:to>
      <xdr:col>107</xdr:col>
      <xdr:colOff>101600</xdr:colOff>
      <xdr:row>106</xdr:row>
      <xdr:rowOff>66039</xdr:rowOff>
    </xdr:to>
    <xdr:sp macro="" textlink="">
      <xdr:nvSpPr>
        <xdr:cNvPr id="701" name="楕円 700"/>
        <xdr:cNvSpPr/>
      </xdr:nvSpPr>
      <xdr:spPr>
        <a:xfrm>
          <a:off x="20383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11430</xdr:rowOff>
    </xdr:from>
    <xdr:to>
      <xdr:col>111</xdr:col>
      <xdr:colOff>177800</xdr:colOff>
      <xdr:row>106</xdr:row>
      <xdr:rowOff>15239</xdr:rowOff>
    </xdr:to>
    <xdr:cxnSp macro="">
      <xdr:nvCxnSpPr>
        <xdr:cNvPr id="702" name="直線コネクタ 701"/>
        <xdr:cNvCxnSpPr/>
      </xdr:nvCxnSpPr>
      <xdr:spPr>
        <a:xfrm flipV="1">
          <a:off x="20434300" y="181851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55897</xdr:rowOff>
    </xdr:from>
    <xdr:ext cx="469744" cy="259045"/>
    <xdr:sp macro="" textlink="">
      <xdr:nvSpPr>
        <xdr:cNvPr id="703" name="n_1aveValue【庁舎】&#10;一人当たり面積"/>
        <xdr:cNvSpPr txBox="1"/>
      </xdr:nvSpPr>
      <xdr:spPr>
        <a:xfrm>
          <a:off x="210757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33038</xdr:rowOff>
    </xdr:from>
    <xdr:ext cx="469744" cy="259045"/>
    <xdr:sp macro="" textlink="">
      <xdr:nvSpPr>
        <xdr:cNvPr id="704" name="n_2aveValue【庁舎】&#10;一人当たり面積"/>
        <xdr:cNvSpPr txBox="1"/>
      </xdr:nvSpPr>
      <xdr:spPr>
        <a:xfrm>
          <a:off x="20199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53357</xdr:rowOff>
    </xdr:from>
    <xdr:ext cx="469744" cy="259045"/>
    <xdr:sp macro="" textlink="">
      <xdr:nvSpPr>
        <xdr:cNvPr id="705" name="n_1mainValue【庁舎】&#10;一人当たり面積"/>
        <xdr:cNvSpPr txBox="1"/>
      </xdr:nvSpPr>
      <xdr:spPr>
        <a:xfrm>
          <a:off x="21075727"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57166</xdr:rowOff>
    </xdr:from>
    <xdr:ext cx="469744" cy="259045"/>
    <xdr:sp macro="" textlink="">
      <xdr:nvSpPr>
        <xdr:cNvPr id="706" name="n_2mainValue【庁舎】&#10;一人当たり面積"/>
        <xdr:cNvSpPr txBox="1"/>
      </xdr:nvSpPr>
      <xdr:spPr>
        <a:xfrm>
          <a:off x="20199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7" name="正方形/長方形 7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8" name="正方形/長方形 7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9" name="テキスト ボックス 7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図書館</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消防施設について、有形固定資産減価償却率が類似団体内平均値を上回っている。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図書館について</a:t>
          </a:r>
          <a:r>
            <a:rPr kumimoji="1" lang="ja-JP" altLang="en-US" sz="1100">
              <a:solidFill>
                <a:schemeClr val="dk1"/>
              </a:solidFill>
              <a:effectLst/>
              <a:latin typeface="+mn-lt"/>
              <a:ea typeface="+mn-ea"/>
              <a:cs typeface="+mn-cs"/>
            </a:rPr>
            <a:t>は、１</a:t>
          </a:r>
          <a:r>
            <a:rPr kumimoji="1" lang="ja-JP" altLang="ja-JP" sz="1100">
              <a:solidFill>
                <a:schemeClr val="dk1"/>
              </a:solidFill>
              <a:effectLst/>
              <a:latin typeface="+mn-lt"/>
              <a:ea typeface="+mn-ea"/>
              <a:cs typeface="+mn-cs"/>
            </a:rPr>
            <a:t>館が昭和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年代に建築されて</a:t>
          </a:r>
          <a:r>
            <a:rPr kumimoji="1" lang="ja-JP" altLang="en-US" sz="1100">
              <a:solidFill>
                <a:schemeClr val="dk1"/>
              </a:solidFill>
              <a:effectLst/>
              <a:latin typeface="+mn-lt"/>
              <a:ea typeface="+mn-ea"/>
              <a:cs typeface="+mn-cs"/>
            </a:rPr>
            <a:t>いること、また、</a:t>
          </a:r>
          <a:r>
            <a:rPr kumimoji="1" lang="ja-JP" altLang="ja-JP" sz="1100">
              <a:solidFill>
                <a:schemeClr val="dk1"/>
              </a:solidFill>
              <a:effectLst/>
              <a:latin typeface="+mn-lt"/>
              <a:ea typeface="+mn-ea"/>
              <a:cs typeface="+mn-cs"/>
            </a:rPr>
            <a:t>消防施設について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、一部の分署を除</a:t>
          </a:r>
          <a:r>
            <a:rPr kumimoji="1" lang="ja-JP" altLang="en-US" sz="1100">
              <a:solidFill>
                <a:schemeClr val="dk1"/>
              </a:solidFill>
              <a:effectLst/>
              <a:latin typeface="+mn-lt"/>
              <a:ea typeface="+mn-ea"/>
              <a:cs typeface="+mn-cs"/>
            </a:rPr>
            <a:t>いて</a:t>
          </a:r>
          <a:r>
            <a:rPr kumimoji="1" lang="ja-JP" altLang="ja-JP" sz="1100">
              <a:solidFill>
                <a:schemeClr val="dk1"/>
              </a:solidFill>
              <a:effectLst/>
              <a:latin typeface="+mn-lt"/>
              <a:ea typeface="+mn-ea"/>
              <a:cs typeface="+mn-cs"/>
            </a:rPr>
            <a:t>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年代に建築されているものが多いことが原因と考えられる。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今後は一部の消防施設の建替を予定しており、数値は若干改善することが見込まれるが、</a:t>
          </a:r>
          <a:r>
            <a:rPr kumimoji="1" lang="ja-JP" altLang="ja-JP" sz="1100" baseline="0">
              <a:solidFill>
                <a:schemeClr val="dk1"/>
              </a:solidFill>
              <a:effectLst/>
              <a:latin typeface="+mn-lt"/>
              <a:ea typeface="+mn-ea"/>
              <a:cs typeface="+mn-cs"/>
            </a:rPr>
            <a:t>施設老朽化に対する大規模改修</a:t>
          </a:r>
          <a:r>
            <a:rPr kumimoji="1" lang="ja-JP" altLang="en-US" sz="1100" baseline="0">
              <a:solidFill>
                <a:schemeClr val="dk1"/>
              </a:solidFill>
              <a:effectLst/>
              <a:latin typeface="+mn-lt"/>
              <a:ea typeface="+mn-ea"/>
              <a:cs typeface="+mn-cs"/>
            </a:rPr>
            <a:t>が</a:t>
          </a:r>
          <a:r>
            <a:rPr kumimoji="1" lang="ja-JP" altLang="ja-JP" sz="1100" baseline="0">
              <a:solidFill>
                <a:schemeClr val="dk1"/>
              </a:solidFill>
              <a:effectLst/>
              <a:latin typeface="+mn-lt"/>
              <a:ea typeface="+mn-ea"/>
              <a:cs typeface="+mn-cs"/>
            </a:rPr>
            <a:t>必要</a:t>
          </a:r>
          <a:r>
            <a:rPr kumimoji="1" lang="ja-JP" altLang="en-US" sz="1100" baseline="0">
              <a:solidFill>
                <a:schemeClr val="dk1"/>
              </a:solidFill>
              <a:effectLst/>
              <a:latin typeface="+mn-lt"/>
              <a:ea typeface="+mn-ea"/>
              <a:cs typeface="+mn-cs"/>
            </a:rPr>
            <a:t>と</a:t>
          </a:r>
          <a:r>
            <a:rPr kumimoji="1" lang="ja-JP" altLang="ja-JP" sz="1100" baseline="0">
              <a:solidFill>
                <a:schemeClr val="dk1"/>
              </a:solidFill>
              <a:effectLst/>
              <a:latin typeface="+mn-lt"/>
              <a:ea typeface="+mn-ea"/>
              <a:cs typeface="+mn-cs"/>
            </a:rPr>
            <a:t>なる可能性がある。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81891341</v>
      </c>
      <c r="BO4" s="441"/>
      <c r="BP4" s="441"/>
      <c r="BQ4" s="441"/>
      <c r="BR4" s="441"/>
      <c r="BS4" s="441"/>
      <c r="BT4" s="441"/>
      <c r="BU4" s="442"/>
      <c r="BV4" s="440">
        <v>87883262</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0.6</v>
      </c>
      <c r="CU4" s="622"/>
      <c r="CV4" s="622"/>
      <c r="CW4" s="622"/>
      <c r="CX4" s="622"/>
      <c r="CY4" s="622"/>
      <c r="CZ4" s="622"/>
      <c r="DA4" s="623"/>
      <c r="DB4" s="621">
        <v>0.7</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81386390</v>
      </c>
      <c r="BO5" s="446"/>
      <c r="BP5" s="446"/>
      <c r="BQ5" s="446"/>
      <c r="BR5" s="446"/>
      <c r="BS5" s="446"/>
      <c r="BT5" s="446"/>
      <c r="BU5" s="447"/>
      <c r="BV5" s="445">
        <v>87242997</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93.8</v>
      </c>
      <c r="CU5" s="416"/>
      <c r="CV5" s="416"/>
      <c r="CW5" s="416"/>
      <c r="CX5" s="416"/>
      <c r="CY5" s="416"/>
      <c r="CZ5" s="416"/>
      <c r="DA5" s="417"/>
      <c r="DB5" s="415">
        <v>92</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504951</v>
      </c>
      <c r="BO6" s="446"/>
      <c r="BP6" s="446"/>
      <c r="BQ6" s="446"/>
      <c r="BR6" s="446"/>
      <c r="BS6" s="446"/>
      <c r="BT6" s="446"/>
      <c r="BU6" s="447"/>
      <c r="BV6" s="445">
        <v>640265</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99.3</v>
      </c>
      <c r="CU6" s="596"/>
      <c r="CV6" s="596"/>
      <c r="CW6" s="596"/>
      <c r="CX6" s="596"/>
      <c r="CY6" s="596"/>
      <c r="CZ6" s="596"/>
      <c r="DA6" s="597"/>
      <c r="DB6" s="595">
        <v>97.8</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192867</v>
      </c>
      <c r="BO7" s="446"/>
      <c r="BP7" s="446"/>
      <c r="BQ7" s="446"/>
      <c r="BR7" s="446"/>
      <c r="BS7" s="446"/>
      <c r="BT7" s="446"/>
      <c r="BU7" s="447"/>
      <c r="BV7" s="445">
        <v>273117</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48406015</v>
      </c>
      <c r="CU7" s="446"/>
      <c r="CV7" s="446"/>
      <c r="CW7" s="446"/>
      <c r="CX7" s="446"/>
      <c r="CY7" s="446"/>
      <c r="CZ7" s="446"/>
      <c r="DA7" s="447"/>
      <c r="DB7" s="445">
        <v>48985883</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312084</v>
      </c>
      <c r="BO8" s="446"/>
      <c r="BP8" s="446"/>
      <c r="BQ8" s="446"/>
      <c r="BR8" s="446"/>
      <c r="BS8" s="446"/>
      <c r="BT8" s="446"/>
      <c r="BU8" s="447"/>
      <c r="BV8" s="445">
        <v>367148</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0.9</v>
      </c>
      <c r="CU8" s="559"/>
      <c r="CV8" s="559"/>
      <c r="CW8" s="559"/>
      <c r="CX8" s="559"/>
      <c r="CY8" s="559"/>
      <c r="CZ8" s="559"/>
      <c r="DA8" s="560"/>
      <c r="DB8" s="558">
        <v>0.88</v>
      </c>
      <c r="DC8" s="559"/>
      <c r="DD8" s="559"/>
      <c r="DE8" s="559"/>
      <c r="DF8" s="559"/>
      <c r="DG8" s="559"/>
      <c r="DH8" s="559"/>
      <c r="DI8" s="560"/>
      <c r="DJ8" s="165"/>
      <c r="DK8" s="165"/>
      <c r="DL8" s="165"/>
      <c r="DM8" s="165"/>
      <c r="DN8" s="165"/>
      <c r="DO8" s="165"/>
    </row>
    <row r="9" spans="1:119" ht="18.75" customHeight="1" thickBot="1">
      <c r="A9" s="166"/>
      <c r="B9" s="584" t="s">
        <v>106</v>
      </c>
      <c r="C9" s="585"/>
      <c r="D9" s="585"/>
      <c r="E9" s="585"/>
      <c r="F9" s="585"/>
      <c r="G9" s="585"/>
      <c r="H9" s="585"/>
      <c r="I9" s="585"/>
      <c r="J9" s="585"/>
      <c r="K9" s="508"/>
      <c r="L9" s="586" t="s">
        <v>107</v>
      </c>
      <c r="M9" s="587"/>
      <c r="N9" s="587"/>
      <c r="O9" s="587"/>
      <c r="P9" s="587"/>
      <c r="Q9" s="588"/>
      <c r="R9" s="589">
        <v>267435</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99</v>
      </c>
      <c r="AV9" s="503"/>
      <c r="AW9" s="503"/>
      <c r="AX9" s="503"/>
      <c r="AY9" s="425" t="s">
        <v>110</v>
      </c>
      <c r="AZ9" s="426"/>
      <c r="BA9" s="426"/>
      <c r="BB9" s="426"/>
      <c r="BC9" s="426"/>
      <c r="BD9" s="426"/>
      <c r="BE9" s="426"/>
      <c r="BF9" s="426"/>
      <c r="BG9" s="426"/>
      <c r="BH9" s="426"/>
      <c r="BI9" s="426"/>
      <c r="BJ9" s="426"/>
      <c r="BK9" s="426"/>
      <c r="BL9" s="426"/>
      <c r="BM9" s="427"/>
      <c r="BN9" s="445">
        <v>-55064</v>
      </c>
      <c r="BO9" s="446"/>
      <c r="BP9" s="446"/>
      <c r="BQ9" s="446"/>
      <c r="BR9" s="446"/>
      <c r="BS9" s="446"/>
      <c r="BT9" s="446"/>
      <c r="BU9" s="447"/>
      <c r="BV9" s="445">
        <v>-295366</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14.6</v>
      </c>
      <c r="CU9" s="416"/>
      <c r="CV9" s="416"/>
      <c r="CW9" s="416"/>
      <c r="CX9" s="416"/>
      <c r="CY9" s="416"/>
      <c r="CZ9" s="416"/>
      <c r="DA9" s="417"/>
      <c r="DB9" s="415">
        <v>14.6</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112</v>
      </c>
      <c r="M10" s="419"/>
      <c r="N10" s="419"/>
      <c r="O10" s="419"/>
      <c r="P10" s="419"/>
      <c r="Q10" s="420"/>
      <c r="R10" s="421">
        <v>266937</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267010</v>
      </c>
      <c r="BO10" s="446"/>
      <c r="BP10" s="446"/>
      <c r="BQ10" s="446"/>
      <c r="BR10" s="446"/>
      <c r="BS10" s="446"/>
      <c r="BT10" s="446"/>
      <c r="BU10" s="447"/>
      <c r="BV10" s="445">
        <v>338652</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99</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c r="A12" s="166"/>
      <c r="B12" s="561" t="s">
        <v>124</v>
      </c>
      <c r="C12" s="562"/>
      <c r="D12" s="562"/>
      <c r="E12" s="562"/>
      <c r="F12" s="562"/>
      <c r="G12" s="562"/>
      <c r="H12" s="562"/>
      <c r="I12" s="562"/>
      <c r="J12" s="562"/>
      <c r="K12" s="563"/>
      <c r="L12" s="570" t="s">
        <v>125</v>
      </c>
      <c r="M12" s="571"/>
      <c r="N12" s="571"/>
      <c r="O12" s="571"/>
      <c r="P12" s="571"/>
      <c r="Q12" s="572"/>
      <c r="R12" s="573">
        <v>267151</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88</v>
      </c>
      <c r="AV12" s="503"/>
      <c r="AW12" s="503"/>
      <c r="AX12" s="503"/>
      <c r="AY12" s="425" t="s">
        <v>129</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131</v>
      </c>
      <c r="CU12" s="559"/>
      <c r="CV12" s="559"/>
      <c r="CW12" s="559"/>
      <c r="CX12" s="559"/>
      <c r="CY12" s="559"/>
      <c r="CZ12" s="559"/>
      <c r="DA12" s="560"/>
      <c r="DB12" s="558" t="s">
        <v>122</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132</v>
      </c>
      <c r="N13" s="546"/>
      <c r="O13" s="546"/>
      <c r="P13" s="546"/>
      <c r="Q13" s="547"/>
      <c r="R13" s="548">
        <v>264573</v>
      </c>
      <c r="S13" s="549"/>
      <c r="T13" s="549"/>
      <c r="U13" s="549"/>
      <c r="V13" s="550"/>
      <c r="W13" s="536" t="s">
        <v>133</v>
      </c>
      <c r="X13" s="458"/>
      <c r="Y13" s="458"/>
      <c r="Z13" s="458"/>
      <c r="AA13" s="458"/>
      <c r="AB13" s="459"/>
      <c r="AC13" s="421">
        <v>998</v>
      </c>
      <c r="AD13" s="422"/>
      <c r="AE13" s="422"/>
      <c r="AF13" s="422"/>
      <c r="AG13" s="423"/>
      <c r="AH13" s="421">
        <v>1027</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211946</v>
      </c>
      <c r="BO13" s="446"/>
      <c r="BP13" s="446"/>
      <c r="BQ13" s="446"/>
      <c r="BR13" s="446"/>
      <c r="BS13" s="446"/>
      <c r="BT13" s="446"/>
      <c r="BU13" s="447"/>
      <c r="BV13" s="445">
        <v>43286</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3.7</v>
      </c>
      <c r="CU13" s="416"/>
      <c r="CV13" s="416"/>
      <c r="CW13" s="416"/>
      <c r="CX13" s="416"/>
      <c r="CY13" s="416"/>
      <c r="CZ13" s="416"/>
      <c r="DA13" s="417"/>
      <c r="DB13" s="415">
        <v>4.3</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138</v>
      </c>
      <c r="M14" s="579"/>
      <c r="N14" s="579"/>
      <c r="O14" s="579"/>
      <c r="P14" s="579"/>
      <c r="Q14" s="580"/>
      <c r="R14" s="548">
        <v>268541</v>
      </c>
      <c r="S14" s="549"/>
      <c r="T14" s="549"/>
      <c r="U14" s="549"/>
      <c r="V14" s="550"/>
      <c r="W14" s="551"/>
      <c r="X14" s="461"/>
      <c r="Y14" s="461"/>
      <c r="Z14" s="461"/>
      <c r="AA14" s="461"/>
      <c r="AB14" s="462"/>
      <c r="AC14" s="541">
        <v>0.9</v>
      </c>
      <c r="AD14" s="542"/>
      <c r="AE14" s="542"/>
      <c r="AF14" s="542"/>
      <c r="AG14" s="543"/>
      <c r="AH14" s="541">
        <v>0.9</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t="s">
        <v>122</v>
      </c>
      <c r="CU14" s="553"/>
      <c r="CV14" s="553"/>
      <c r="CW14" s="553"/>
      <c r="CX14" s="553"/>
      <c r="CY14" s="553"/>
      <c r="CZ14" s="553"/>
      <c r="DA14" s="554"/>
      <c r="DB14" s="552" t="s">
        <v>122</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132</v>
      </c>
      <c r="N15" s="546"/>
      <c r="O15" s="546"/>
      <c r="P15" s="546"/>
      <c r="Q15" s="547"/>
      <c r="R15" s="548">
        <v>266018</v>
      </c>
      <c r="S15" s="549"/>
      <c r="T15" s="549"/>
      <c r="U15" s="549"/>
      <c r="V15" s="550"/>
      <c r="W15" s="536" t="s">
        <v>140</v>
      </c>
      <c r="X15" s="458"/>
      <c r="Y15" s="458"/>
      <c r="Z15" s="458"/>
      <c r="AA15" s="458"/>
      <c r="AB15" s="459"/>
      <c r="AC15" s="421">
        <v>39169</v>
      </c>
      <c r="AD15" s="422"/>
      <c r="AE15" s="422"/>
      <c r="AF15" s="422"/>
      <c r="AG15" s="423"/>
      <c r="AH15" s="421">
        <v>38146</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32772020</v>
      </c>
      <c r="BO15" s="441"/>
      <c r="BP15" s="441"/>
      <c r="BQ15" s="441"/>
      <c r="BR15" s="441"/>
      <c r="BS15" s="441"/>
      <c r="BT15" s="441"/>
      <c r="BU15" s="442"/>
      <c r="BV15" s="440">
        <v>33131194</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33.799999999999997</v>
      </c>
      <c r="AD16" s="542"/>
      <c r="AE16" s="542"/>
      <c r="AF16" s="542"/>
      <c r="AG16" s="543"/>
      <c r="AH16" s="541">
        <v>33.299999999999997</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35952593</v>
      </c>
      <c r="BO16" s="446"/>
      <c r="BP16" s="446"/>
      <c r="BQ16" s="446"/>
      <c r="BR16" s="446"/>
      <c r="BS16" s="446"/>
      <c r="BT16" s="446"/>
      <c r="BU16" s="447"/>
      <c r="BV16" s="445">
        <v>36628831</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75856</v>
      </c>
      <c r="AD17" s="422"/>
      <c r="AE17" s="422"/>
      <c r="AF17" s="422"/>
      <c r="AG17" s="423"/>
      <c r="AH17" s="421">
        <v>75226</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41939815</v>
      </c>
      <c r="BO17" s="446"/>
      <c r="BP17" s="446"/>
      <c r="BQ17" s="446"/>
      <c r="BR17" s="446"/>
      <c r="BS17" s="446"/>
      <c r="BT17" s="446"/>
      <c r="BU17" s="447"/>
      <c r="BV17" s="445">
        <v>42470930</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150</v>
      </c>
      <c r="C18" s="508"/>
      <c r="D18" s="508"/>
      <c r="E18" s="509"/>
      <c r="F18" s="509"/>
      <c r="G18" s="509"/>
      <c r="H18" s="509"/>
      <c r="I18" s="509"/>
      <c r="J18" s="509"/>
      <c r="K18" s="509"/>
      <c r="L18" s="510">
        <v>138.47999999999999</v>
      </c>
      <c r="M18" s="510"/>
      <c r="N18" s="510"/>
      <c r="O18" s="510"/>
      <c r="P18" s="510"/>
      <c r="Q18" s="510"/>
      <c r="R18" s="511"/>
      <c r="S18" s="511"/>
      <c r="T18" s="511"/>
      <c r="U18" s="511"/>
      <c r="V18" s="512"/>
      <c r="W18" s="526"/>
      <c r="X18" s="527"/>
      <c r="Y18" s="527"/>
      <c r="Z18" s="527"/>
      <c r="AA18" s="527"/>
      <c r="AB18" s="537"/>
      <c r="AC18" s="409">
        <v>65.400000000000006</v>
      </c>
      <c r="AD18" s="410"/>
      <c r="AE18" s="410"/>
      <c r="AF18" s="410"/>
      <c r="AG18" s="513"/>
      <c r="AH18" s="409">
        <v>65.8</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45953694</v>
      </c>
      <c r="BO18" s="446"/>
      <c r="BP18" s="446"/>
      <c r="BQ18" s="446"/>
      <c r="BR18" s="446"/>
      <c r="BS18" s="446"/>
      <c r="BT18" s="446"/>
      <c r="BU18" s="447"/>
      <c r="BV18" s="445">
        <v>45557437</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152</v>
      </c>
      <c r="C19" s="508"/>
      <c r="D19" s="508"/>
      <c r="E19" s="509"/>
      <c r="F19" s="509"/>
      <c r="G19" s="509"/>
      <c r="H19" s="509"/>
      <c r="I19" s="509"/>
      <c r="J19" s="509"/>
      <c r="K19" s="509"/>
      <c r="L19" s="515">
        <v>1931</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53333041</v>
      </c>
      <c r="BO19" s="446"/>
      <c r="BP19" s="446"/>
      <c r="BQ19" s="446"/>
      <c r="BR19" s="446"/>
      <c r="BS19" s="446"/>
      <c r="BT19" s="446"/>
      <c r="BU19" s="447"/>
      <c r="BV19" s="445">
        <v>58646926</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154</v>
      </c>
      <c r="C20" s="508"/>
      <c r="D20" s="508"/>
      <c r="E20" s="509"/>
      <c r="F20" s="509"/>
      <c r="G20" s="509"/>
      <c r="H20" s="509"/>
      <c r="I20" s="509"/>
      <c r="J20" s="509"/>
      <c r="K20" s="509"/>
      <c r="L20" s="515">
        <v>103495</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72179476</v>
      </c>
      <c r="BO23" s="446"/>
      <c r="BP23" s="446"/>
      <c r="BQ23" s="446"/>
      <c r="BR23" s="446"/>
      <c r="BS23" s="446"/>
      <c r="BT23" s="446"/>
      <c r="BU23" s="447"/>
      <c r="BV23" s="445">
        <v>72547974</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163</v>
      </c>
      <c r="F24" s="419"/>
      <c r="G24" s="419"/>
      <c r="H24" s="419"/>
      <c r="I24" s="419"/>
      <c r="J24" s="419"/>
      <c r="K24" s="420"/>
      <c r="L24" s="421">
        <v>1</v>
      </c>
      <c r="M24" s="422"/>
      <c r="N24" s="422"/>
      <c r="O24" s="422"/>
      <c r="P24" s="423"/>
      <c r="Q24" s="421">
        <v>9040</v>
      </c>
      <c r="R24" s="422"/>
      <c r="S24" s="422"/>
      <c r="T24" s="422"/>
      <c r="U24" s="422"/>
      <c r="V24" s="423"/>
      <c r="W24" s="487"/>
      <c r="X24" s="478"/>
      <c r="Y24" s="479"/>
      <c r="Z24" s="418" t="s">
        <v>164</v>
      </c>
      <c r="AA24" s="419"/>
      <c r="AB24" s="419"/>
      <c r="AC24" s="419"/>
      <c r="AD24" s="419"/>
      <c r="AE24" s="419"/>
      <c r="AF24" s="419"/>
      <c r="AG24" s="420"/>
      <c r="AH24" s="421">
        <v>1463</v>
      </c>
      <c r="AI24" s="422"/>
      <c r="AJ24" s="422"/>
      <c r="AK24" s="422"/>
      <c r="AL24" s="423"/>
      <c r="AM24" s="421">
        <v>4672822</v>
      </c>
      <c r="AN24" s="422"/>
      <c r="AO24" s="422"/>
      <c r="AP24" s="422"/>
      <c r="AQ24" s="422"/>
      <c r="AR24" s="423"/>
      <c r="AS24" s="421">
        <v>3194</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59314379</v>
      </c>
      <c r="BO24" s="446"/>
      <c r="BP24" s="446"/>
      <c r="BQ24" s="446"/>
      <c r="BR24" s="446"/>
      <c r="BS24" s="446"/>
      <c r="BT24" s="446"/>
      <c r="BU24" s="447"/>
      <c r="BV24" s="445">
        <v>59112996</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166</v>
      </c>
      <c r="F25" s="419"/>
      <c r="G25" s="419"/>
      <c r="H25" s="419"/>
      <c r="I25" s="419"/>
      <c r="J25" s="419"/>
      <c r="K25" s="420"/>
      <c r="L25" s="421">
        <v>2</v>
      </c>
      <c r="M25" s="422"/>
      <c r="N25" s="422"/>
      <c r="O25" s="422"/>
      <c r="P25" s="423"/>
      <c r="Q25" s="421">
        <v>8960</v>
      </c>
      <c r="R25" s="422"/>
      <c r="S25" s="422"/>
      <c r="T25" s="422"/>
      <c r="U25" s="422"/>
      <c r="V25" s="423"/>
      <c r="W25" s="487"/>
      <c r="X25" s="478"/>
      <c r="Y25" s="479"/>
      <c r="Z25" s="418" t="s">
        <v>167</v>
      </c>
      <c r="AA25" s="419"/>
      <c r="AB25" s="419"/>
      <c r="AC25" s="419"/>
      <c r="AD25" s="419"/>
      <c r="AE25" s="419"/>
      <c r="AF25" s="419"/>
      <c r="AG25" s="420"/>
      <c r="AH25" s="421">
        <v>321</v>
      </c>
      <c r="AI25" s="422"/>
      <c r="AJ25" s="422"/>
      <c r="AK25" s="422"/>
      <c r="AL25" s="423"/>
      <c r="AM25" s="421">
        <v>998952</v>
      </c>
      <c r="AN25" s="422"/>
      <c r="AO25" s="422"/>
      <c r="AP25" s="422"/>
      <c r="AQ25" s="422"/>
      <c r="AR25" s="423"/>
      <c r="AS25" s="421">
        <v>3112</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22962041</v>
      </c>
      <c r="BO25" s="441"/>
      <c r="BP25" s="441"/>
      <c r="BQ25" s="441"/>
      <c r="BR25" s="441"/>
      <c r="BS25" s="441"/>
      <c r="BT25" s="441"/>
      <c r="BU25" s="442"/>
      <c r="BV25" s="440">
        <v>25084792</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169</v>
      </c>
      <c r="F26" s="419"/>
      <c r="G26" s="419"/>
      <c r="H26" s="419"/>
      <c r="I26" s="419"/>
      <c r="J26" s="419"/>
      <c r="K26" s="420"/>
      <c r="L26" s="421">
        <v>1</v>
      </c>
      <c r="M26" s="422"/>
      <c r="N26" s="422"/>
      <c r="O26" s="422"/>
      <c r="P26" s="423"/>
      <c r="Q26" s="421">
        <v>7720</v>
      </c>
      <c r="R26" s="422"/>
      <c r="S26" s="422"/>
      <c r="T26" s="422"/>
      <c r="U26" s="422"/>
      <c r="V26" s="423"/>
      <c r="W26" s="487"/>
      <c r="X26" s="478"/>
      <c r="Y26" s="479"/>
      <c r="Z26" s="418" t="s">
        <v>170</v>
      </c>
      <c r="AA26" s="500"/>
      <c r="AB26" s="500"/>
      <c r="AC26" s="500"/>
      <c r="AD26" s="500"/>
      <c r="AE26" s="500"/>
      <c r="AF26" s="500"/>
      <c r="AG26" s="501"/>
      <c r="AH26" s="421">
        <v>153</v>
      </c>
      <c r="AI26" s="422"/>
      <c r="AJ26" s="422"/>
      <c r="AK26" s="422"/>
      <c r="AL26" s="423"/>
      <c r="AM26" s="421">
        <v>533817</v>
      </c>
      <c r="AN26" s="422"/>
      <c r="AO26" s="422"/>
      <c r="AP26" s="422"/>
      <c r="AQ26" s="422"/>
      <c r="AR26" s="423"/>
      <c r="AS26" s="421">
        <v>3489</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131</v>
      </c>
      <c r="BO26" s="446"/>
      <c r="BP26" s="446"/>
      <c r="BQ26" s="446"/>
      <c r="BR26" s="446"/>
      <c r="BS26" s="446"/>
      <c r="BT26" s="446"/>
      <c r="BU26" s="447"/>
      <c r="BV26" s="445" t="s">
        <v>131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172</v>
      </c>
      <c r="F27" s="419"/>
      <c r="G27" s="419"/>
      <c r="H27" s="419"/>
      <c r="I27" s="419"/>
      <c r="J27" s="419"/>
      <c r="K27" s="420"/>
      <c r="L27" s="421">
        <v>1</v>
      </c>
      <c r="M27" s="422"/>
      <c r="N27" s="422"/>
      <c r="O27" s="422"/>
      <c r="P27" s="423"/>
      <c r="Q27" s="421">
        <v>6670</v>
      </c>
      <c r="R27" s="422"/>
      <c r="S27" s="422"/>
      <c r="T27" s="422"/>
      <c r="U27" s="422"/>
      <c r="V27" s="423"/>
      <c r="W27" s="487"/>
      <c r="X27" s="478"/>
      <c r="Y27" s="479"/>
      <c r="Z27" s="418" t="s">
        <v>173</v>
      </c>
      <c r="AA27" s="419"/>
      <c r="AB27" s="419"/>
      <c r="AC27" s="419"/>
      <c r="AD27" s="419"/>
      <c r="AE27" s="419"/>
      <c r="AF27" s="419"/>
      <c r="AG27" s="420"/>
      <c r="AH27" s="421">
        <v>101</v>
      </c>
      <c r="AI27" s="422"/>
      <c r="AJ27" s="422"/>
      <c r="AK27" s="422"/>
      <c r="AL27" s="423"/>
      <c r="AM27" s="421">
        <v>317727</v>
      </c>
      <c r="AN27" s="422"/>
      <c r="AO27" s="422"/>
      <c r="AP27" s="422"/>
      <c r="AQ27" s="422"/>
      <c r="AR27" s="423"/>
      <c r="AS27" s="421">
        <v>3146</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t="s">
        <v>131</v>
      </c>
      <c r="BO27" s="449"/>
      <c r="BP27" s="449"/>
      <c r="BQ27" s="449"/>
      <c r="BR27" s="449"/>
      <c r="BS27" s="449"/>
      <c r="BT27" s="449"/>
      <c r="BU27" s="450"/>
      <c r="BV27" s="448" t="s">
        <v>131</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175</v>
      </c>
      <c r="F28" s="419"/>
      <c r="G28" s="419"/>
      <c r="H28" s="419"/>
      <c r="I28" s="419"/>
      <c r="J28" s="419"/>
      <c r="K28" s="420"/>
      <c r="L28" s="421">
        <v>1</v>
      </c>
      <c r="M28" s="422"/>
      <c r="N28" s="422"/>
      <c r="O28" s="422"/>
      <c r="P28" s="423"/>
      <c r="Q28" s="421">
        <v>6040</v>
      </c>
      <c r="R28" s="422"/>
      <c r="S28" s="422"/>
      <c r="T28" s="422"/>
      <c r="U28" s="422"/>
      <c r="V28" s="423"/>
      <c r="W28" s="487"/>
      <c r="X28" s="478"/>
      <c r="Y28" s="479"/>
      <c r="Z28" s="418" t="s">
        <v>176</v>
      </c>
      <c r="AA28" s="419"/>
      <c r="AB28" s="419"/>
      <c r="AC28" s="419"/>
      <c r="AD28" s="419"/>
      <c r="AE28" s="419"/>
      <c r="AF28" s="419"/>
      <c r="AG28" s="420"/>
      <c r="AH28" s="421" t="s">
        <v>131</v>
      </c>
      <c r="AI28" s="422"/>
      <c r="AJ28" s="422"/>
      <c r="AK28" s="422"/>
      <c r="AL28" s="423"/>
      <c r="AM28" s="421" t="s">
        <v>131</v>
      </c>
      <c r="AN28" s="422"/>
      <c r="AO28" s="422"/>
      <c r="AP28" s="422"/>
      <c r="AQ28" s="422"/>
      <c r="AR28" s="423"/>
      <c r="AS28" s="421" t="s">
        <v>131</v>
      </c>
      <c r="AT28" s="422"/>
      <c r="AU28" s="422"/>
      <c r="AV28" s="422"/>
      <c r="AW28" s="422"/>
      <c r="AX28" s="424"/>
      <c r="AY28" s="428" t="s">
        <v>177</v>
      </c>
      <c r="AZ28" s="429"/>
      <c r="BA28" s="429"/>
      <c r="BB28" s="430"/>
      <c r="BC28" s="437" t="s">
        <v>42</v>
      </c>
      <c r="BD28" s="438"/>
      <c r="BE28" s="438"/>
      <c r="BF28" s="438"/>
      <c r="BG28" s="438"/>
      <c r="BH28" s="438"/>
      <c r="BI28" s="438"/>
      <c r="BJ28" s="438"/>
      <c r="BK28" s="438"/>
      <c r="BL28" s="438"/>
      <c r="BM28" s="439"/>
      <c r="BN28" s="440">
        <v>6394408</v>
      </c>
      <c r="BO28" s="441"/>
      <c r="BP28" s="441"/>
      <c r="BQ28" s="441"/>
      <c r="BR28" s="441"/>
      <c r="BS28" s="441"/>
      <c r="BT28" s="441"/>
      <c r="BU28" s="442"/>
      <c r="BV28" s="440">
        <v>6127398</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178</v>
      </c>
      <c r="F29" s="419"/>
      <c r="G29" s="419"/>
      <c r="H29" s="419"/>
      <c r="I29" s="419"/>
      <c r="J29" s="419"/>
      <c r="K29" s="420"/>
      <c r="L29" s="421">
        <v>29</v>
      </c>
      <c r="M29" s="422"/>
      <c r="N29" s="422"/>
      <c r="O29" s="422"/>
      <c r="P29" s="423"/>
      <c r="Q29" s="421">
        <v>5580</v>
      </c>
      <c r="R29" s="422"/>
      <c r="S29" s="422"/>
      <c r="T29" s="422"/>
      <c r="U29" s="422"/>
      <c r="V29" s="423"/>
      <c r="W29" s="488"/>
      <c r="X29" s="489"/>
      <c r="Y29" s="490"/>
      <c r="Z29" s="418" t="s">
        <v>179</v>
      </c>
      <c r="AA29" s="419"/>
      <c r="AB29" s="419"/>
      <c r="AC29" s="419"/>
      <c r="AD29" s="419"/>
      <c r="AE29" s="419"/>
      <c r="AF29" s="419"/>
      <c r="AG29" s="420"/>
      <c r="AH29" s="421">
        <v>1564</v>
      </c>
      <c r="AI29" s="422"/>
      <c r="AJ29" s="422"/>
      <c r="AK29" s="422"/>
      <c r="AL29" s="423"/>
      <c r="AM29" s="421">
        <v>4990549</v>
      </c>
      <c r="AN29" s="422"/>
      <c r="AO29" s="422"/>
      <c r="AP29" s="422"/>
      <c r="AQ29" s="422"/>
      <c r="AR29" s="423"/>
      <c r="AS29" s="421">
        <v>3191</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v>2813274</v>
      </c>
      <c r="BO29" s="446"/>
      <c r="BP29" s="446"/>
      <c r="BQ29" s="446"/>
      <c r="BR29" s="446"/>
      <c r="BS29" s="446"/>
      <c r="BT29" s="446"/>
      <c r="BU29" s="447"/>
      <c r="BV29" s="445">
        <v>2762588</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181</v>
      </c>
      <c r="X30" s="498"/>
      <c r="Y30" s="498"/>
      <c r="Z30" s="498"/>
      <c r="AA30" s="498"/>
      <c r="AB30" s="498"/>
      <c r="AC30" s="498"/>
      <c r="AD30" s="498"/>
      <c r="AE30" s="498"/>
      <c r="AF30" s="498"/>
      <c r="AG30" s="499"/>
      <c r="AH30" s="409">
        <v>101.3</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11390539</v>
      </c>
      <c r="BO30" s="449"/>
      <c r="BP30" s="449"/>
      <c r="BQ30" s="449"/>
      <c r="BR30" s="449"/>
      <c r="BS30" s="449"/>
      <c r="BT30" s="449"/>
      <c r="BU30" s="450"/>
      <c r="BV30" s="448">
        <v>10712454</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188</v>
      </c>
      <c r="D33" s="408"/>
      <c r="E33" s="407" t="s">
        <v>189</v>
      </c>
      <c r="F33" s="407"/>
      <c r="G33" s="407"/>
      <c r="H33" s="407"/>
      <c r="I33" s="407"/>
      <c r="J33" s="407"/>
      <c r="K33" s="407"/>
      <c r="L33" s="407"/>
      <c r="M33" s="407"/>
      <c r="N33" s="407"/>
      <c r="O33" s="407"/>
      <c r="P33" s="407"/>
      <c r="Q33" s="407"/>
      <c r="R33" s="407"/>
      <c r="S33" s="407"/>
      <c r="T33" s="195"/>
      <c r="U33" s="408" t="s">
        <v>188</v>
      </c>
      <c r="V33" s="408"/>
      <c r="W33" s="407" t="s">
        <v>189</v>
      </c>
      <c r="X33" s="407"/>
      <c r="Y33" s="407"/>
      <c r="Z33" s="407"/>
      <c r="AA33" s="407"/>
      <c r="AB33" s="407"/>
      <c r="AC33" s="407"/>
      <c r="AD33" s="407"/>
      <c r="AE33" s="407"/>
      <c r="AF33" s="407"/>
      <c r="AG33" s="407"/>
      <c r="AH33" s="407"/>
      <c r="AI33" s="407"/>
      <c r="AJ33" s="407"/>
      <c r="AK33" s="407"/>
      <c r="AL33" s="195"/>
      <c r="AM33" s="408" t="s">
        <v>188</v>
      </c>
      <c r="AN33" s="408"/>
      <c r="AO33" s="407" t="s">
        <v>189</v>
      </c>
      <c r="AP33" s="407"/>
      <c r="AQ33" s="407"/>
      <c r="AR33" s="407"/>
      <c r="AS33" s="407"/>
      <c r="AT33" s="407"/>
      <c r="AU33" s="407"/>
      <c r="AV33" s="407"/>
      <c r="AW33" s="407"/>
      <c r="AX33" s="407"/>
      <c r="AY33" s="407"/>
      <c r="AZ33" s="407"/>
      <c r="BA33" s="407"/>
      <c r="BB33" s="407"/>
      <c r="BC33" s="407"/>
      <c r="BD33" s="196"/>
      <c r="BE33" s="407" t="s">
        <v>190</v>
      </c>
      <c r="BF33" s="407"/>
      <c r="BG33" s="407" t="s">
        <v>191</v>
      </c>
      <c r="BH33" s="407"/>
      <c r="BI33" s="407"/>
      <c r="BJ33" s="407"/>
      <c r="BK33" s="407"/>
      <c r="BL33" s="407"/>
      <c r="BM33" s="407"/>
      <c r="BN33" s="407"/>
      <c r="BO33" s="407"/>
      <c r="BP33" s="407"/>
      <c r="BQ33" s="407"/>
      <c r="BR33" s="407"/>
      <c r="BS33" s="407"/>
      <c r="BT33" s="407"/>
      <c r="BU33" s="407"/>
      <c r="BV33" s="196"/>
      <c r="BW33" s="408" t="s">
        <v>190</v>
      </c>
      <c r="BX33" s="408"/>
      <c r="BY33" s="407" t="s">
        <v>192</v>
      </c>
      <c r="BZ33" s="407"/>
      <c r="CA33" s="407"/>
      <c r="CB33" s="407"/>
      <c r="CC33" s="407"/>
      <c r="CD33" s="407"/>
      <c r="CE33" s="407"/>
      <c r="CF33" s="407"/>
      <c r="CG33" s="407"/>
      <c r="CH33" s="407"/>
      <c r="CI33" s="407"/>
      <c r="CJ33" s="407"/>
      <c r="CK33" s="407"/>
      <c r="CL33" s="407"/>
      <c r="CM33" s="407"/>
      <c r="CN33" s="195"/>
      <c r="CO33" s="408" t="s">
        <v>188</v>
      </c>
      <c r="CP33" s="408"/>
      <c r="CQ33" s="407" t="s">
        <v>193</v>
      </c>
      <c r="CR33" s="407"/>
      <c r="CS33" s="407"/>
      <c r="CT33" s="407"/>
      <c r="CU33" s="407"/>
      <c r="CV33" s="407"/>
      <c r="CW33" s="407"/>
      <c r="CX33" s="407"/>
      <c r="CY33" s="407"/>
      <c r="CZ33" s="407"/>
      <c r="DA33" s="407"/>
      <c r="DB33" s="407"/>
      <c r="DC33" s="407"/>
      <c r="DD33" s="407"/>
      <c r="DE33" s="407"/>
      <c r="DF33" s="195"/>
      <c r="DG33" s="406" t="s">
        <v>194</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7</v>
      </c>
      <c r="V34" s="404"/>
      <c r="W34" s="403" t="str">
        <f>IF('各会計、関係団体の財政状況及び健全化判断比率'!B28="","",'各会計、関係団体の財政状況及び健全化判断比率'!B28)</f>
        <v>国民健康保険事業</v>
      </c>
      <c r="X34" s="403"/>
      <c r="Y34" s="403"/>
      <c r="Z34" s="403"/>
      <c r="AA34" s="403"/>
      <c r="AB34" s="403"/>
      <c r="AC34" s="403"/>
      <c r="AD34" s="403"/>
      <c r="AE34" s="403"/>
      <c r="AF34" s="403"/>
      <c r="AG34" s="403"/>
      <c r="AH34" s="403"/>
      <c r="AI34" s="403"/>
      <c r="AJ34" s="403"/>
      <c r="AK34" s="403"/>
      <c r="AL34" s="193"/>
      <c r="AM34" s="404">
        <f>IF(AO34="","",MAX(C34:D43,U34:V43)+1)</f>
        <v>11</v>
      </c>
      <c r="AN34" s="404"/>
      <c r="AO34" s="403" t="str">
        <f>IF('各会計、関係団体の財政状況及び健全化判断比率'!B32="","",'各会計、関係団体の財政状況及び健全化判断比率'!B32)</f>
        <v>水道事業</v>
      </c>
      <c r="AP34" s="403"/>
      <c r="AQ34" s="403"/>
      <c r="AR34" s="403"/>
      <c r="AS34" s="403"/>
      <c r="AT34" s="403"/>
      <c r="AU34" s="403"/>
      <c r="AV34" s="403"/>
      <c r="AW34" s="403"/>
      <c r="AX34" s="403"/>
      <c r="AY34" s="403"/>
      <c r="AZ34" s="403"/>
      <c r="BA34" s="403"/>
      <c r="BB34" s="403"/>
      <c r="BC34" s="403"/>
      <c r="BD34" s="193"/>
      <c r="BE34" s="404">
        <f>IF(BG34="","",MAX(C34:D43,U34:V43,AM34:AN43)+1)</f>
        <v>13</v>
      </c>
      <c r="BF34" s="404"/>
      <c r="BG34" s="403" t="str">
        <f>IF('各会計、関係団体の財政状況及び健全化判断比率'!B34="","",'各会計、関係団体の財政状況及び健全化判断比率'!B34)</f>
        <v>市場事業</v>
      </c>
      <c r="BH34" s="403"/>
      <c r="BI34" s="403"/>
      <c r="BJ34" s="403"/>
      <c r="BK34" s="403"/>
      <c r="BL34" s="403"/>
      <c r="BM34" s="403"/>
      <c r="BN34" s="403"/>
      <c r="BO34" s="403"/>
      <c r="BP34" s="403"/>
      <c r="BQ34" s="403"/>
      <c r="BR34" s="403"/>
      <c r="BS34" s="403"/>
      <c r="BT34" s="403"/>
      <c r="BU34" s="403"/>
      <c r="BV34" s="193"/>
      <c r="BW34" s="404">
        <f>IF(BY34="","",MAX(C34:D43,U34:V43,AM34:AN43,BE34:BF43)+1)</f>
        <v>14</v>
      </c>
      <c r="BX34" s="404"/>
      <c r="BY34" s="403" t="str">
        <f>IF('各会計、関係団体の財政状況及び健全化判断比率'!B68="","",'各会計、関係団体の財政状況及び健全化判断比率'!B68)</f>
        <v>東播磨農業共済事務組合</v>
      </c>
      <c r="BZ34" s="403"/>
      <c r="CA34" s="403"/>
      <c r="CB34" s="403"/>
      <c r="CC34" s="403"/>
      <c r="CD34" s="403"/>
      <c r="CE34" s="403"/>
      <c r="CF34" s="403"/>
      <c r="CG34" s="403"/>
      <c r="CH34" s="403"/>
      <c r="CI34" s="403"/>
      <c r="CJ34" s="403"/>
      <c r="CK34" s="403"/>
      <c r="CL34" s="403"/>
      <c r="CM34" s="403"/>
      <c r="CN34" s="193"/>
      <c r="CO34" s="404">
        <f>IF(CQ34="","",MAX(C34:D43,U34:V43,AM34:AN43,BE34:BF43,BW34:BX43)+1)</f>
        <v>18</v>
      </c>
      <c r="CP34" s="404"/>
      <c r="CQ34" s="403" t="str">
        <f>IF('各会計、関係団体の財政状況及び健全化判断比率'!BS7="","",'各会計、関係団体の財政状況及び健全化判断比率'!BS7)</f>
        <v>加古川市土地開発公社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公園墓地造成事業</v>
      </c>
      <c r="F35" s="403"/>
      <c r="G35" s="403"/>
      <c r="H35" s="403"/>
      <c r="I35" s="403"/>
      <c r="J35" s="403"/>
      <c r="K35" s="403"/>
      <c r="L35" s="403"/>
      <c r="M35" s="403"/>
      <c r="N35" s="403"/>
      <c r="O35" s="403"/>
      <c r="P35" s="403"/>
      <c r="Q35" s="403"/>
      <c r="R35" s="403"/>
      <c r="S35" s="403"/>
      <c r="T35" s="193"/>
      <c r="U35" s="404">
        <f>IF(W35="","",U34+1)</f>
        <v>8</v>
      </c>
      <c r="V35" s="404"/>
      <c r="W35" s="403" t="str">
        <f>IF('各会計、関係団体の財政状況及び健全化判断比率'!B29="","",'各会計、関係団体の財政状況及び健全化判断比率'!B29)</f>
        <v>介護保険事業</v>
      </c>
      <c r="X35" s="403"/>
      <c r="Y35" s="403"/>
      <c r="Z35" s="403"/>
      <c r="AA35" s="403"/>
      <c r="AB35" s="403"/>
      <c r="AC35" s="403"/>
      <c r="AD35" s="403"/>
      <c r="AE35" s="403"/>
      <c r="AF35" s="403"/>
      <c r="AG35" s="403"/>
      <c r="AH35" s="403"/>
      <c r="AI35" s="403"/>
      <c r="AJ35" s="403"/>
      <c r="AK35" s="403"/>
      <c r="AL35" s="193"/>
      <c r="AM35" s="404">
        <f t="shared" ref="AM35:AM43" si="0">IF(AO35="","",AM34+1)</f>
        <v>12</v>
      </c>
      <c r="AN35" s="404"/>
      <c r="AO35" s="403" t="str">
        <f>IF('各会計、関係団体の財政状況及び健全化判断比率'!B33="","",'各会計、関係団体の財政状況及び健全化判断比率'!B33)</f>
        <v>下水道事業</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15</v>
      </c>
      <c r="BX35" s="404"/>
      <c r="BY35" s="403" t="str">
        <f>IF('各会計、関係団体の財政状況及び健全化判断比率'!B69="","",'各会計、関係団体の財政状況及び健全化判断比率'!B69)</f>
        <v>加古川市外２市共有公会堂事務組合</v>
      </c>
      <c r="BZ35" s="403"/>
      <c r="CA35" s="403"/>
      <c r="CB35" s="403"/>
      <c r="CC35" s="403"/>
      <c r="CD35" s="403"/>
      <c r="CE35" s="403"/>
      <c r="CF35" s="403"/>
      <c r="CG35" s="403"/>
      <c r="CH35" s="403"/>
      <c r="CI35" s="403"/>
      <c r="CJ35" s="403"/>
      <c r="CK35" s="403"/>
      <c r="CL35" s="403"/>
      <c r="CM35" s="403"/>
      <c r="CN35" s="193"/>
      <c r="CO35" s="404">
        <f t="shared" ref="CO35:CO43" si="3">IF(CQ35="","",CO34+1)</f>
        <v>19</v>
      </c>
      <c r="CP35" s="404"/>
      <c r="CQ35" s="403" t="str">
        <f>IF('各会計、関係団体の財政状況及び健全化判断比率'!BS8="","",'各会計、関係団体の財政状況及び健全化判断比率'!BS8)</f>
        <v>加古川総合保健センター</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f>IF(E36="","",C35+1)</f>
        <v>3</v>
      </c>
      <c r="D36" s="404"/>
      <c r="E36" s="403" t="str">
        <f>IF('各会計、関係団体の財政状況及び健全化判断比率'!B9="","",'各会計、関係団体の財政状況及び健全化判断比率'!B9)</f>
        <v>夜間急病医療事業</v>
      </c>
      <c r="F36" s="403"/>
      <c r="G36" s="403"/>
      <c r="H36" s="403"/>
      <c r="I36" s="403"/>
      <c r="J36" s="403"/>
      <c r="K36" s="403"/>
      <c r="L36" s="403"/>
      <c r="M36" s="403"/>
      <c r="N36" s="403"/>
      <c r="O36" s="403"/>
      <c r="P36" s="403"/>
      <c r="Q36" s="403"/>
      <c r="R36" s="403"/>
      <c r="S36" s="403"/>
      <c r="T36" s="193"/>
      <c r="U36" s="404">
        <f t="shared" ref="U36:U43" si="4">IF(W36="","",U35+1)</f>
        <v>9</v>
      </c>
      <c r="V36" s="404"/>
      <c r="W36" s="403" t="str">
        <f>IF('各会計、関係団体の財政状況及び健全化判断比率'!B30="","",'各会計、関係団体の財政状況及び健全化判断比率'!B30)</f>
        <v>後期高齢者医療事業</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16</v>
      </c>
      <c r="BX36" s="404"/>
      <c r="BY36" s="403" t="str">
        <f>IF('各会計、関係団体の財政状況及び健全化判断比率'!B70="","",'各会計、関係団体の財政状況及び健全化判断比率'!B70)</f>
        <v>兵庫県後期高齢者医療広域連合（一般会計）</v>
      </c>
      <c r="BZ36" s="403"/>
      <c r="CA36" s="403"/>
      <c r="CB36" s="403"/>
      <c r="CC36" s="403"/>
      <c r="CD36" s="403"/>
      <c r="CE36" s="403"/>
      <c r="CF36" s="403"/>
      <c r="CG36" s="403"/>
      <c r="CH36" s="403"/>
      <c r="CI36" s="403"/>
      <c r="CJ36" s="403"/>
      <c r="CK36" s="403"/>
      <c r="CL36" s="403"/>
      <c r="CM36" s="403"/>
      <c r="CN36" s="193"/>
      <c r="CO36" s="404">
        <f t="shared" si="3"/>
        <v>20</v>
      </c>
      <c r="CP36" s="404"/>
      <c r="CQ36" s="403" t="str">
        <f>IF('各会計、関係団体の財政状況及び健全化判断比率'!BS9="","",'各会計、関係団体の財政状況及び健全化判断比率'!BS9)</f>
        <v>東播臨海救急医療協会</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f>IF(E37="","",C36+1)</f>
        <v>4</v>
      </c>
      <c r="D37" s="404"/>
      <c r="E37" s="403" t="str">
        <f>IF('各会計、関係団体の財政状況及び健全化判断比率'!B10="","",'各会計、関係団体の財政状況及び健全化判断比率'!B10)</f>
        <v>歯科保健センター事業</v>
      </c>
      <c r="F37" s="403"/>
      <c r="G37" s="403"/>
      <c r="H37" s="403"/>
      <c r="I37" s="403"/>
      <c r="J37" s="403"/>
      <c r="K37" s="403"/>
      <c r="L37" s="403"/>
      <c r="M37" s="403"/>
      <c r="N37" s="403"/>
      <c r="O37" s="403"/>
      <c r="P37" s="403"/>
      <c r="Q37" s="403"/>
      <c r="R37" s="403"/>
      <c r="S37" s="403"/>
      <c r="T37" s="193"/>
      <c r="U37" s="404">
        <f t="shared" si="4"/>
        <v>10</v>
      </c>
      <c r="V37" s="404"/>
      <c r="W37" s="403" t="str">
        <f>IF('各会計、関係団体の財政状況及び健全化判断比率'!B31="","",'各会計、関係団体の財政状況及び健全化判断比率'!B31)</f>
        <v>駐車場事業</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17</v>
      </c>
      <c r="BX37" s="404"/>
      <c r="BY37" s="403" t="str">
        <f>IF('各会計、関係団体の財政状況及び健全化判断比率'!B71="","",'各会計、関係団体の財政状況及び健全化判断比率'!B71)</f>
        <v>兵庫県後期高齢者医療広域連合（特別会計）</v>
      </c>
      <c r="BZ37" s="403"/>
      <c r="CA37" s="403"/>
      <c r="CB37" s="403"/>
      <c r="CC37" s="403"/>
      <c r="CD37" s="403"/>
      <c r="CE37" s="403"/>
      <c r="CF37" s="403"/>
      <c r="CG37" s="403"/>
      <c r="CH37" s="403"/>
      <c r="CI37" s="403"/>
      <c r="CJ37" s="403"/>
      <c r="CK37" s="403"/>
      <c r="CL37" s="403"/>
      <c r="CM37" s="403"/>
      <c r="CN37" s="193"/>
      <c r="CO37" s="404">
        <f t="shared" si="3"/>
        <v>21</v>
      </c>
      <c r="CP37" s="404"/>
      <c r="CQ37" s="403" t="str">
        <f>IF('各会計、関係団体の財政状況及び健全化判断比率'!BS10="","",'各会計、関係団体の財政状況及び健全化判断比率'!BS10)</f>
        <v>加古川商工開発</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f t="shared" ref="C38:C43" si="5">IF(E38="","",C37+1)</f>
        <v>5</v>
      </c>
      <c r="D38" s="404"/>
      <c r="E38" s="403" t="str">
        <f>IF('各会計、関係団体の財政状況及び健全化判断比率'!B11="","",'各会計、関係団体の財政状況及び健全化判断比率'!B11)</f>
        <v>緊急通報システム事業</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f t="shared" si="3"/>
        <v>22</v>
      </c>
      <c r="CP38" s="404"/>
      <c r="CQ38" s="403" t="str">
        <f>IF('各会計、関係団体の財政状況及び健全化判断比率'!BS11="","",'各会計、関係団体の財政状況及び健全化判断比率'!BS11)</f>
        <v>加古川食肉公社</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v>
      </c>
      <c r="DH38" s="405"/>
      <c r="DI38" s="197"/>
      <c r="DJ38" s="165"/>
      <c r="DK38" s="165"/>
      <c r="DL38" s="165"/>
      <c r="DM38" s="165"/>
      <c r="DN38" s="165"/>
      <c r="DO38" s="165"/>
    </row>
    <row r="39" spans="1:119" ht="32.25" customHeight="1">
      <c r="A39" s="166"/>
      <c r="B39" s="192"/>
      <c r="C39" s="404">
        <f t="shared" si="5"/>
        <v>6</v>
      </c>
      <c r="D39" s="404"/>
      <c r="E39" s="403" t="str">
        <f>IF('各会計、関係団体の財政状況及び健全化判断比率'!B12="","",'各会計、関係団体の財政状況及び健全化判断比率'!B12)</f>
        <v>病院事業債管理事業</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f t="shared" si="3"/>
        <v>23</v>
      </c>
      <c r="CP39" s="404"/>
      <c r="CQ39" s="403" t="str">
        <f>IF('各会計、関係団体の財政状況及び健全化判断比率'!BS12="","",'各会計、関係団体の財政状況及び健全化判断比率'!BS12)</f>
        <v>加古川市国際交流協会</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f t="shared" si="3"/>
        <v>24</v>
      </c>
      <c r="CP40" s="404"/>
      <c r="CQ40" s="403" t="str">
        <f>IF('各会計、関係団体の財政状況及び健全化判断比率'!BS13="","",'各会計、関係団体の財政状況及び健全化判断比率'!BS13)</f>
        <v>加古川再開発ビル</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f t="shared" si="3"/>
        <v>25</v>
      </c>
      <c r="CP41" s="404"/>
      <c r="CQ41" s="403" t="str">
        <f>IF('各会計、関係団体の財政状況及び健全化判断比率'!BS14="","",'各会計、関係団体の財政状況及び健全化判断比率'!BS14)</f>
        <v>加古川市ウェルネス協会</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f t="shared" si="3"/>
        <v>26</v>
      </c>
      <c r="CP42" s="404"/>
      <c r="CQ42" s="403" t="str">
        <f>IF('各会計、関係団体の財政状況及び健全化判断比率'!BS15="","",'各会計、関係団体の財政状況及び健全化判断比率'!BS15)</f>
        <v>ＢＡＮ-ＢＡＮネットワークス</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f t="shared" si="3"/>
        <v>27</v>
      </c>
      <c r="CP43" s="404"/>
      <c r="CQ43" s="403" t="str">
        <f>IF('各会計、関係団体の財政状況及び健全化判断比率'!BS16="","",'各会計、関係団体の財政状況及び健全化判断比率'!BS16)</f>
        <v>ふぁーみんサポート東はりま</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199</v>
      </c>
    </row>
    <row r="50" spans="5:5">
      <c r="E50" s="167" t="s">
        <v>200</v>
      </c>
    </row>
    <row r="51" spans="5:5">
      <c r="E51" s="167" t="s">
        <v>201</v>
      </c>
    </row>
    <row r="52" spans="5:5">
      <c r="E52" s="167" t="s">
        <v>202</v>
      </c>
    </row>
    <row r="53" spans="5:5">
      <c r="E53" s="167" t="s">
        <v>203</v>
      </c>
    </row>
    <row r="54" spans="5:5"/>
    <row r="55" spans="5:5"/>
    <row r="56" spans="5:5"/>
    <row r="57" spans="5:5" hidden="1"/>
    <row r="58" spans="5:5" hidden="1"/>
    <row r="59" spans="5:5" hidden="1"/>
  </sheetData>
  <sheetProtection algorithmName="SHA-512" hashValue="Ugmtor2muroGmRmljdzVDdxTTKyAsUmgM/hMtsayT5nN6a+h9wUOT6Vug+xMLRRABBMePO7iftKEEltu3Bs+Tg==" saltValue="agYN4GTBqbd6kohMEFTwy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204</v>
      </c>
      <c r="DI1" s="774"/>
      <c r="DJ1" s="774"/>
      <c r="DK1" s="774"/>
      <c r="DL1" s="774"/>
      <c r="DM1" s="774"/>
      <c r="DN1" s="775"/>
      <c r="DO1" s="205"/>
      <c r="DP1" s="773" t="s">
        <v>205</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207</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208</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209</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210</v>
      </c>
      <c r="S4" s="716"/>
      <c r="T4" s="716"/>
      <c r="U4" s="716"/>
      <c r="V4" s="716"/>
      <c r="W4" s="716"/>
      <c r="X4" s="716"/>
      <c r="Y4" s="717"/>
      <c r="Z4" s="715" t="s">
        <v>211</v>
      </c>
      <c r="AA4" s="716"/>
      <c r="AB4" s="716"/>
      <c r="AC4" s="717"/>
      <c r="AD4" s="715" t="s">
        <v>212</v>
      </c>
      <c r="AE4" s="716"/>
      <c r="AF4" s="716"/>
      <c r="AG4" s="716"/>
      <c r="AH4" s="716"/>
      <c r="AI4" s="716"/>
      <c r="AJ4" s="716"/>
      <c r="AK4" s="717"/>
      <c r="AL4" s="715" t="s">
        <v>211</v>
      </c>
      <c r="AM4" s="716"/>
      <c r="AN4" s="716"/>
      <c r="AO4" s="717"/>
      <c r="AP4" s="776" t="s">
        <v>213</v>
      </c>
      <c r="AQ4" s="776"/>
      <c r="AR4" s="776"/>
      <c r="AS4" s="776"/>
      <c r="AT4" s="776"/>
      <c r="AU4" s="776"/>
      <c r="AV4" s="776"/>
      <c r="AW4" s="776"/>
      <c r="AX4" s="776"/>
      <c r="AY4" s="776"/>
      <c r="AZ4" s="776"/>
      <c r="BA4" s="776"/>
      <c r="BB4" s="776"/>
      <c r="BC4" s="776"/>
      <c r="BD4" s="776"/>
      <c r="BE4" s="776"/>
      <c r="BF4" s="776"/>
      <c r="BG4" s="776" t="s">
        <v>214</v>
      </c>
      <c r="BH4" s="776"/>
      <c r="BI4" s="776"/>
      <c r="BJ4" s="776"/>
      <c r="BK4" s="776"/>
      <c r="BL4" s="776"/>
      <c r="BM4" s="776"/>
      <c r="BN4" s="776"/>
      <c r="BO4" s="776" t="s">
        <v>211</v>
      </c>
      <c r="BP4" s="776"/>
      <c r="BQ4" s="776"/>
      <c r="BR4" s="776"/>
      <c r="BS4" s="776" t="s">
        <v>215</v>
      </c>
      <c r="BT4" s="776"/>
      <c r="BU4" s="776"/>
      <c r="BV4" s="776"/>
      <c r="BW4" s="776"/>
      <c r="BX4" s="776"/>
      <c r="BY4" s="776"/>
      <c r="BZ4" s="776"/>
      <c r="CA4" s="776"/>
      <c r="CB4" s="776"/>
      <c r="CD4" s="758" t="s">
        <v>216</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217</v>
      </c>
      <c r="C5" s="741"/>
      <c r="D5" s="741"/>
      <c r="E5" s="741"/>
      <c r="F5" s="741"/>
      <c r="G5" s="741"/>
      <c r="H5" s="741"/>
      <c r="I5" s="741"/>
      <c r="J5" s="741"/>
      <c r="K5" s="741"/>
      <c r="L5" s="741"/>
      <c r="M5" s="741"/>
      <c r="N5" s="741"/>
      <c r="O5" s="741"/>
      <c r="P5" s="741"/>
      <c r="Q5" s="742"/>
      <c r="R5" s="706">
        <v>39430267</v>
      </c>
      <c r="S5" s="707"/>
      <c r="T5" s="707"/>
      <c r="U5" s="707"/>
      <c r="V5" s="707"/>
      <c r="W5" s="707"/>
      <c r="X5" s="707"/>
      <c r="Y5" s="753"/>
      <c r="Z5" s="771">
        <v>48.1</v>
      </c>
      <c r="AA5" s="771"/>
      <c r="AB5" s="771"/>
      <c r="AC5" s="771"/>
      <c r="AD5" s="772">
        <v>36666121</v>
      </c>
      <c r="AE5" s="772"/>
      <c r="AF5" s="772"/>
      <c r="AG5" s="772"/>
      <c r="AH5" s="772"/>
      <c r="AI5" s="772"/>
      <c r="AJ5" s="772"/>
      <c r="AK5" s="772"/>
      <c r="AL5" s="754">
        <v>79.2</v>
      </c>
      <c r="AM5" s="723"/>
      <c r="AN5" s="723"/>
      <c r="AO5" s="755"/>
      <c r="AP5" s="740" t="s">
        <v>218</v>
      </c>
      <c r="AQ5" s="741"/>
      <c r="AR5" s="741"/>
      <c r="AS5" s="741"/>
      <c r="AT5" s="741"/>
      <c r="AU5" s="741"/>
      <c r="AV5" s="741"/>
      <c r="AW5" s="741"/>
      <c r="AX5" s="741"/>
      <c r="AY5" s="741"/>
      <c r="AZ5" s="741"/>
      <c r="BA5" s="741"/>
      <c r="BB5" s="741"/>
      <c r="BC5" s="741"/>
      <c r="BD5" s="741"/>
      <c r="BE5" s="741"/>
      <c r="BF5" s="742"/>
      <c r="BG5" s="641">
        <v>36666121</v>
      </c>
      <c r="BH5" s="644"/>
      <c r="BI5" s="644"/>
      <c r="BJ5" s="644"/>
      <c r="BK5" s="644"/>
      <c r="BL5" s="644"/>
      <c r="BM5" s="644"/>
      <c r="BN5" s="645"/>
      <c r="BO5" s="703">
        <v>93</v>
      </c>
      <c r="BP5" s="703"/>
      <c r="BQ5" s="703"/>
      <c r="BR5" s="703"/>
      <c r="BS5" s="704">
        <v>449393</v>
      </c>
      <c r="BT5" s="704"/>
      <c r="BU5" s="704"/>
      <c r="BV5" s="704"/>
      <c r="BW5" s="704"/>
      <c r="BX5" s="704"/>
      <c r="BY5" s="704"/>
      <c r="BZ5" s="704"/>
      <c r="CA5" s="704"/>
      <c r="CB5" s="745"/>
      <c r="CD5" s="758" t="s">
        <v>213</v>
      </c>
      <c r="CE5" s="759"/>
      <c r="CF5" s="759"/>
      <c r="CG5" s="759"/>
      <c r="CH5" s="759"/>
      <c r="CI5" s="759"/>
      <c r="CJ5" s="759"/>
      <c r="CK5" s="759"/>
      <c r="CL5" s="759"/>
      <c r="CM5" s="759"/>
      <c r="CN5" s="759"/>
      <c r="CO5" s="759"/>
      <c r="CP5" s="759"/>
      <c r="CQ5" s="760"/>
      <c r="CR5" s="758" t="s">
        <v>219</v>
      </c>
      <c r="CS5" s="759"/>
      <c r="CT5" s="759"/>
      <c r="CU5" s="759"/>
      <c r="CV5" s="759"/>
      <c r="CW5" s="759"/>
      <c r="CX5" s="759"/>
      <c r="CY5" s="760"/>
      <c r="CZ5" s="758" t="s">
        <v>211</v>
      </c>
      <c r="DA5" s="759"/>
      <c r="DB5" s="759"/>
      <c r="DC5" s="760"/>
      <c r="DD5" s="758" t="s">
        <v>220</v>
      </c>
      <c r="DE5" s="759"/>
      <c r="DF5" s="759"/>
      <c r="DG5" s="759"/>
      <c r="DH5" s="759"/>
      <c r="DI5" s="759"/>
      <c r="DJ5" s="759"/>
      <c r="DK5" s="759"/>
      <c r="DL5" s="759"/>
      <c r="DM5" s="759"/>
      <c r="DN5" s="759"/>
      <c r="DO5" s="759"/>
      <c r="DP5" s="760"/>
      <c r="DQ5" s="758" t="s">
        <v>221</v>
      </c>
      <c r="DR5" s="759"/>
      <c r="DS5" s="759"/>
      <c r="DT5" s="759"/>
      <c r="DU5" s="759"/>
      <c r="DV5" s="759"/>
      <c r="DW5" s="759"/>
      <c r="DX5" s="759"/>
      <c r="DY5" s="759"/>
      <c r="DZ5" s="759"/>
      <c r="EA5" s="759"/>
      <c r="EB5" s="759"/>
      <c r="EC5" s="760"/>
    </row>
    <row r="6" spans="2:143" ht="11.25" customHeight="1">
      <c r="B6" s="638" t="s">
        <v>222</v>
      </c>
      <c r="C6" s="639"/>
      <c r="D6" s="639"/>
      <c r="E6" s="639"/>
      <c r="F6" s="639"/>
      <c r="G6" s="639"/>
      <c r="H6" s="639"/>
      <c r="I6" s="639"/>
      <c r="J6" s="639"/>
      <c r="K6" s="639"/>
      <c r="L6" s="639"/>
      <c r="M6" s="639"/>
      <c r="N6" s="639"/>
      <c r="O6" s="639"/>
      <c r="P6" s="639"/>
      <c r="Q6" s="640"/>
      <c r="R6" s="641">
        <v>696473</v>
      </c>
      <c r="S6" s="644"/>
      <c r="T6" s="644"/>
      <c r="U6" s="644"/>
      <c r="V6" s="644"/>
      <c r="W6" s="644"/>
      <c r="X6" s="644"/>
      <c r="Y6" s="645"/>
      <c r="Z6" s="703">
        <v>0.9</v>
      </c>
      <c r="AA6" s="703"/>
      <c r="AB6" s="703"/>
      <c r="AC6" s="703"/>
      <c r="AD6" s="704">
        <v>696473</v>
      </c>
      <c r="AE6" s="704"/>
      <c r="AF6" s="704"/>
      <c r="AG6" s="704"/>
      <c r="AH6" s="704"/>
      <c r="AI6" s="704"/>
      <c r="AJ6" s="704"/>
      <c r="AK6" s="704"/>
      <c r="AL6" s="646">
        <v>1.5</v>
      </c>
      <c r="AM6" s="647"/>
      <c r="AN6" s="647"/>
      <c r="AO6" s="705"/>
      <c r="AP6" s="638" t="s">
        <v>223</v>
      </c>
      <c r="AQ6" s="639"/>
      <c r="AR6" s="639"/>
      <c r="AS6" s="639"/>
      <c r="AT6" s="639"/>
      <c r="AU6" s="639"/>
      <c r="AV6" s="639"/>
      <c r="AW6" s="639"/>
      <c r="AX6" s="639"/>
      <c r="AY6" s="639"/>
      <c r="AZ6" s="639"/>
      <c r="BA6" s="639"/>
      <c r="BB6" s="639"/>
      <c r="BC6" s="639"/>
      <c r="BD6" s="639"/>
      <c r="BE6" s="639"/>
      <c r="BF6" s="640"/>
      <c r="BG6" s="641">
        <v>36666121</v>
      </c>
      <c r="BH6" s="644"/>
      <c r="BI6" s="644"/>
      <c r="BJ6" s="644"/>
      <c r="BK6" s="644"/>
      <c r="BL6" s="644"/>
      <c r="BM6" s="644"/>
      <c r="BN6" s="645"/>
      <c r="BO6" s="703">
        <v>93</v>
      </c>
      <c r="BP6" s="703"/>
      <c r="BQ6" s="703"/>
      <c r="BR6" s="703"/>
      <c r="BS6" s="704">
        <v>449393</v>
      </c>
      <c r="BT6" s="704"/>
      <c r="BU6" s="704"/>
      <c r="BV6" s="704"/>
      <c r="BW6" s="704"/>
      <c r="BX6" s="704"/>
      <c r="BY6" s="704"/>
      <c r="BZ6" s="704"/>
      <c r="CA6" s="704"/>
      <c r="CB6" s="745"/>
      <c r="CD6" s="712" t="s">
        <v>224</v>
      </c>
      <c r="CE6" s="713"/>
      <c r="CF6" s="713"/>
      <c r="CG6" s="713"/>
      <c r="CH6" s="713"/>
      <c r="CI6" s="713"/>
      <c r="CJ6" s="713"/>
      <c r="CK6" s="713"/>
      <c r="CL6" s="713"/>
      <c r="CM6" s="713"/>
      <c r="CN6" s="713"/>
      <c r="CO6" s="713"/>
      <c r="CP6" s="713"/>
      <c r="CQ6" s="714"/>
      <c r="CR6" s="641">
        <v>533485</v>
      </c>
      <c r="CS6" s="644"/>
      <c r="CT6" s="644"/>
      <c r="CU6" s="644"/>
      <c r="CV6" s="644"/>
      <c r="CW6" s="644"/>
      <c r="CX6" s="644"/>
      <c r="CY6" s="645"/>
      <c r="CZ6" s="754">
        <v>0.7</v>
      </c>
      <c r="DA6" s="723"/>
      <c r="DB6" s="723"/>
      <c r="DC6" s="757"/>
      <c r="DD6" s="649">
        <v>20898</v>
      </c>
      <c r="DE6" s="644"/>
      <c r="DF6" s="644"/>
      <c r="DG6" s="644"/>
      <c r="DH6" s="644"/>
      <c r="DI6" s="644"/>
      <c r="DJ6" s="644"/>
      <c r="DK6" s="644"/>
      <c r="DL6" s="644"/>
      <c r="DM6" s="644"/>
      <c r="DN6" s="644"/>
      <c r="DO6" s="644"/>
      <c r="DP6" s="645"/>
      <c r="DQ6" s="649">
        <v>533484</v>
      </c>
      <c r="DR6" s="644"/>
      <c r="DS6" s="644"/>
      <c r="DT6" s="644"/>
      <c r="DU6" s="644"/>
      <c r="DV6" s="644"/>
      <c r="DW6" s="644"/>
      <c r="DX6" s="644"/>
      <c r="DY6" s="644"/>
      <c r="DZ6" s="644"/>
      <c r="EA6" s="644"/>
      <c r="EB6" s="644"/>
      <c r="EC6" s="684"/>
    </row>
    <row r="7" spans="2:143" ht="11.25" customHeight="1">
      <c r="B7" s="638" t="s">
        <v>225</v>
      </c>
      <c r="C7" s="639"/>
      <c r="D7" s="639"/>
      <c r="E7" s="639"/>
      <c r="F7" s="639"/>
      <c r="G7" s="639"/>
      <c r="H7" s="639"/>
      <c r="I7" s="639"/>
      <c r="J7" s="639"/>
      <c r="K7" s="639"/>
      <c r="L7" s="639"/>
      <c r="M7" s="639"/>
      <c r="N7" s="639"/>
      <c r="O7" s="639"/>
      <c r="P7" s="639"/>
      <c r="Q7" s="640"/>
      <c r="R7" s="641">
        <v>78256</v>
      </c>
      <c r="S7" s="644"/>
      <c r="T7" s="644"/>
      <c r="U7" s="644"/>
      <c r="V7" s="644"/>
      <c r="W7" s="644"/>
      <c r="X7" s="644"/>
      <c r="Y7" s="645"/>
      <c r="Z7" s="703">
        <v>0.1</v>
      </c>
      <c r="AA7" s="703"/>
      <c r="AB7" s="703"/>
      <c r="AC7" s="703"/>
      <c r="AD7" s="704">
        <v>78256</v>
      </c>
      <c r="AE7" s="704"/>
      <c r="AF7" s="704"/>
      <c r="AG7" s="704"/>
      <c r="AH7" s="704"/>
      <c r="AI7" s="704"/>
      <c r="AJ7" s="704"/>
      <c r="AK7" s="704"/>
      <c r="AL7" s="646">
        <v>0.2</v>
      </c>
      <c r="AM7" s="647"/>
      <c r="AN7" s="647"/>
      <c r="AO7" s="705"/>
      <c r="AP7" s="638" t="s">
        <v>226</v>
      </c>
      <c r="AQ7" s="639"/>
      <c r="AR7" s="639"/>
      <c r="AS7" s="639"/>
      <c r="AT7" s="639"/>
      <c r="AU7" s="639"/>
      <c r="AV7" s="639"/>
      <c r="AW7" s="639"/>
      <c r="AX7" s="639"/>
      <c r="AY7" s="639"/>
      <c r="AZ7" s="639"/>
      <c r="BA7" s="639"/>
      <c r="BB7" s="639"/>
      <c r="BC7" s="639"/>
      <c r="BD7" s="639"/>
      <c r="BE7" s="639"/>
      <c r="BF7" s="640"/>
      <c r="BG7" s="641">
        <v>16227329</v>
      </c>
      <c r="BH7" s="644"/>
      <c r="BI7" s="644"/>
      <c r="BJ7" s="644"/>
      <c r="BK7" s="644"/>
      <c r="BL7" s="644"/>
      <c r="BM7" s="644"/>
      <c r="BN7" s="645"/>
      <c r="BO7" s="703">
        <v>41.2</v>
      </c>
      <c r="BP7" s="703"/>
      <c r="BQ7" s="703"/>
      <c r="BR7" s="703"/>
      <c r="BS7" s="704">
        <v>449393</v>
      </c>
      <c r="BT7" s="704"/>
      <c r="BU7" s="704"/>
      <c r="BV7" s="704"/>
      <c r="BW7" s="704"/>
      <c r="BX7" s="704"/>
      <c r="BY7" s="704"/>
      <c r="BZ7" s="704"/>
      <c r="CA7" s="704"/>
      <c r="CB7" s="745"/>
      <c r="CD7" s="685" t="s">
        <v>227</v>
      </c>
      <c r="CE7" s="682"/>
      <c r="CF7" s="682"/>
      <c r="CG7" s="682"/>
      <c r="CH7" s="682"/>
      <c r="CI7" s="682"/>
      <c r="CJ7" s="682"/>
      <c r="CK7" s="682"/>
      <c r="CL7" s="682"/>
      <c r="CM7" s="682"/>
      <c r="CN7" s="682"/>
      <c r="CO7" s="682"/>
      <c r="CP7" s="682"/>
      <c r="CQ7" s="683"/>
      <c r="CR7" s="641">
        <v>8655552</v>
      </c>
      <c r="CS7" s="644"/>
      <c r="CT7" s="644"/>
      <c r="CU7" s="644"/>
      <c r="CV7" s="644"/>
      <c r="CW7" s="644"/>
      <c r="CX7" s="644"/>
      <c r="CY7" s="645"/>
      <c r="CZ7" s="703">
        <v>10.6</v>
      </c>
      <c r="DA7" s="703"/>
      <c r="DB7" s="703"/>
      <c r="DC7" s="703"/>
      <c r="DD7" s="649">
        <v>349070</v>
      </c>
      <c r="DE7" s="644"/>
      <c r="DF7" s="644"/>
      <c r="DG7" s="644"/>
      <c r="DH7" s="644"/>
      <c r="DI7" s="644"/>
      <c r="DJ7" s="644"/>
      <c r="DK7" s="644"/>
      <c r="DL7" s="644"/>
      <c r="DM7" s="644"/>
      <c r="DN7" s="644"/>
      <c r="DO7" s="644"/>
      <c r="DP7" s="645"/>
      <c r="DQ7" s="649">
        <v>7281308</v>
      </c>
      <c r="DR7" s="644"/>
      <c r="DS7" s="644"/>
      <c r="DT7" s="644"/>
      <c r="DU7" s="644"/>
      <c r="DV7" s="644"/>
      <c r="DW7" s="644"/>
      <c r="DX7" s="644"/>
      <c r="DY7" s="644"/>
      <c r="DZ7" s="644"/>
      <c r="EA7" s="644"/>
      <c r="EB7" s="644"/>
      <c r="EC7" s="684"/>
    </row>
    <row r="8" spans="2:143" ht="11.25" customHeight="1">
      <c r="B8" s="638" t="s">
        <v>228</v>
      </c>
      <c r="C8" s="639"/>
      <c r="D8" s="639"/>
      <c r="E8" s="639"/>
      <c r="F8" s="639"/>
      <c r="G8" s="639"/>
      <c r="H8" s="639"/>
      <c r="I8" s="639"/>
      <c r="J8" s="639"/>
      <c r="K8" s="639"/>
      <c r="L8" s="639"/>
      <c r="M8" s="639"/>
      <c r="N8" s="639"/>
      <c r="O8" s="639"/>
      <c r="P8" s="639"/>
      <c r="Q8" s="640"/>
      <c r="R8" s="641">
        <v>281753</v>
      </c>
      <c r="S8" s="644"/>
      <c r="T8" s="644"/>
      <c r="U8" s="644"/>
      <c r="V8" s="644"/>
      <c r="W8" s="644"/>
      <c r="X8" s="644"/>
      <c r="Y8" s="645"/>
      <c r="Z8" s="703">
        <v>0.3</v>
      </c>
      <c r="AA8" s="703"/>
      <c r="AB8" s="703"/>
      <c r="AC8" s="703"/>
      <c r="AD8" s="704">
        <v>281753</v>
      </c>
      <c r="AE8" s="704"/>
      <c r="AF8" s="704"/>
      <c r="AG8" s="704"/>
      <c r="AH8" s="704"/>
      <c r="AI8" s="704"/>
      <c r="AJ8" s="704"/>
      <c r="AK8" s="704"/>
      <c r="AL8" s="646">
        <v>0.6</v>
      </c>
      <c r="AM8" s="647"/>
      <c r="AN8" s="647"/>
      <c r="AO8" s="705"/>
      <c r="AP8" s="638" t="s">
        <v>229</v>
      </c>
      <c r="AQ8" s="639"/>
      <c r="AR8" s="639"/>
      <c r="AS8" s="639"/>
      <c r="AT8" s="639"/>
      <c r="AU8" s="639"/>
      <c r="AV8" s="639"/>
      <c r="AW8" s="639"/>
      <c r="AX8" s="639"/>
      <c r="AY8" s="639"/>
      <c r="AZ8" s="639"/>
      <c r="BA8" s="639"/>
      <c r="BB8" s="639"/>
      <c r="BC8" s="639"/>
      <c r="BD8" s="639"/>
      <c r="BE8" s="639"/>
      <c r="BF8" s="640"/>
      <c r="BG8" s="641">
        <v>446334</v>
      </c>
      <c r="BH8" s="644"/>
      <c r="BI8" s="644"/>
      <c r="BJ8" s="644"/>
      <c r="BK8" s="644"/>
      <c r="BL8" s="644"/>
      <c r="BM8" s="644"/>
      <c r="BN8" s="645"/>
      <c r="BO8" s="703">
        <v>1.1000000000000001</v>
      </c>
      <c r="BP8" s="703"/>
      <c r="BQ8" s="703"/>
      <c r="BR8" s="703"/>
      <c r="BS8" s="649" t="s">
        <v>122</v>
      </c>
      <c r="BT8" s="644"/>
      <c r="BU8" s="644"/>
      <c r="BV8" s="644"/>
      <c r="BW8" s="644"/>
      <c r="BX8" s="644"/>
      <c r="BY8" s="644"/>
      <c r="BZ8" s="644"/>
      <c r="CA8" s="644"/>
      <c r="CB8" s="684"/>
      <c r="CD8" s="685" t="s">
        <v>230</v>
      </c>
      <c r="CE8" s="682"/>
      <c r="CF8" s="682"/>
      <c r="CG8" s="682"/>
      <c r="CH8" s="682"/>
      <c r="CI8" s="682"/>
      <c r="CJ8" s="682"/>
      <c r="CK8" s="682"/>
      <c r="CL8" s="682"/>
      <c r="CM8" s="682"/>
      <c r="CN8" s="682"/>
      <c r="CO8" s="682"/>
      <c r="CP8" s="682"/>
      <c r="CQ8" s="683"/>
      <c r="CR8" s="641">
        <v>34319359</v>
      </c>
      <c r="CS8" s="644"/>
      <c r="CT8" s="644"/>
      <c r="CU8" s="644"/>
      <c r="CV8" s="644"/>
      <c r="CW8" s="644"/>
      <c r="CX8" s="644"/>
      <c r="CY8" s="645"/>
      <c r="CZ8" s="703">
        <v>42.2</v>
      </c>
      <c r="DA8" s="703"/>
      <c r="DB8" s="703"/>
      <c r="DC8" s="703"/>
      <c r="DD8" s="649">
        <v>3083915</v>
      </c>
      <c r="DE8" s="644"/>
      <c r="DF8" s="644"/>
      <c r="DG8" s="644"/>
      <c r="DH8" s="644"/>
      <c r="DI8" s="644"/>
      <c r="DJ8" s="644"/>
      <c r="DK8" s="644"/>
      <c r="DL8" s="644"/>
      <c r="DM8" s="644"/>
      <c r="DN8" s="644"/>
      <c r="DO8" s="644"/>
      <c r="DP8" s="645"/>
      <c r="DQ8" s="649">
        <v>14978461</v>
      </c>
      <c r="DR8" s="644"/>
      <c r="DS8" s="644"/>
      <c r="DT8" s="644"/>
      <c r="DU8" s="644"/>
      <c r="DV8" s="644"/>
      <c r="DW8" s="644"/>
      <c r="DX8" s="644"/>
      <c r="DY8" s="644"/>
      <c r="DZ8" s="644"/>
      <c r="EA8" s="644"/>
      <c r="EB8" s="644"/>
      <c r="EC8" s="684"/>
    </row>
    <row r="9" spans="2:143" ht="11.25" customHeight="1">
      <c r="B9" s="638" t="s">
        <v>231</v>
      </c>
      <c r="C9" s="639"/>
      <c r="D9" s="639"/>
      <c r="E9" s="639"/>
      <c r="F9" s="639"/>
      <c r="G9" s="639"/>
      <c r="H9" s="639"/>
      <c r="I9" s="639"/>
      <c r="J9" s="639"/>
      <c r="K9" s="639"/>
      <c r="L9" s="639"/>
      <c r="M9" s="639"/>
      <c r="N9" s="639"/>
      <c r="O9" s="639"/>
      <c r="P9" s="639"/>
      <c r="Q9" s="640"/>
      <c r="R9" s="641">
        <v>284906</v>
      </c>
      <c r="S9" s="644"/>
      <c r="T9" s="644"/>
      <c r="U9" s="644"/>
      <c r="V9" s="644"/>
      <c r="W9" s="644"/>
      <c r="X9" s="644"/>
      <c r="Y9" s="645"/>
      <c r="Z9" s="703">
        <v>0.3</v>
      </c>
      <c r="AA9" s="703"/>
      <c r="AB9" s="703"/>
      <c r="AC9" s="703"/>
      <c r="AD9" s="704">
        <v>284906</v>
      </c>
      <c r="AE9" s="704"/>
      <c r="AF9" s="704"/>
      <c r="AG9" s="704"/>
      <c r="AH9" s="704"/>
      <c r="AI9" s="704"/>
      <c r="AJ9" s="704"/>
      <c r="AK9" s="704"/>
      <c r="AL9" s="646">
        <v>0.6</v>
      </c>
      <c r="AM9" s="647"/>
      <c r="AN9" s="647"/>
      <c r="AO9" s="705"/>
      <c r="AP9" s="638" t="s">
        <v>232</v>
      </c>
      <c r="AQ9" s="639"/>
      <c r="AR9" s="639"/>
      <c r="AS9" s="639"/>
      <c r="AT9" s="639"/>
      <c r="AU9" s="639"/>
      <c r="AV9" s="639"/>
      <c r="AW9" s="639"/>
      <c r="AX9" s="639"/>
      <c r="AY9" s="639"/>
      <c r="AZ9" s="639"/>
      <c r="BA9" s="639"/>
      <c r="BB9" s="639"/>
      <c r="BC9" s="639"/>
      <c r="BD9" s="639"/>
      <c r="BE9" s="639"/>
      <c r="BF9" s="640"/>
      <c r="BG9" s="641">
        <v>13315847</v>
      </c>
      <c r="BH9" s="644"/>
      <c r="BI9" s="644"/>
      <c r="BJ9" s="644"/>
      <c r="BK9" s="644"/>
      <c r="BL9" s="644"/>
      <c r="BM9" s="644"/>
      <c r="BN9" s="645"/>
      <c r="BO9" s="703">
        <v>33.799999999999997</v>
      </c>
      <c r="BP9" s="703"/>
      <c r="BQ9" s="703"/>
      <c r="BR9" s="703"/>
      <c r="BS9" s="649" t="s">
        <v>131</v>
      </c>
      <c r="BT9" s="644"/>
      <c r="BU9" s="644"/>
      <c r="BV9" s="644"/>
      <c r="BW9" s="644"/>
      <c r="BX9" s="644"/>
      <c r="BY9" s="644"/>
      <c r="BZ9" s="644"/>
      <c r="CA9" s="644"/>
      <c r="CB9" s="684"/>
      <c r="CD9" s="685" t="s">
        <v>233</v>
      </c>
      <c r="CE9" s="682"/>
      <c r="CF9" s="682"/>
      <c r="CG9" s="682"/>
      <c r="CH9" s="682"/>
      <c r="CI9" s="682"/>
      <c r="CJ9" s="682"/>
      <c r="CK9" s="682"/>
      <c r="CL9" s="682"/>
      <c r="CM9" s="682"/>
      <c r="CN9" s="682"/>
      <c r="CO9" s="682"/>
      <c r="CP9" s="682"/>
      <c r="CQ9" s="683"/>
      <c r="CR9" s="641">
        <v>9125978</v>
      </c>
      <c r="CS9" s="644"/>
      <c r="CT9" s="644"/>
      <c r="CU9" s="644"/>
      <c r="CV9" s="644"/>
      <c r="CW9" s="644"/>
      <c r="CX9" s="644"/>
      <c r="CY9" s="645"/>
      <c r="CZ9" s="703">
        <v>11.2</v>
      </c>
      <c r="DA9" s="703"/>
      <c r="DB9" s="703"/>
      <c r="DC9" s="703"/>
      <c r="DD9" s="649">
        <v>1360746</v>
      </c>
      <c r="DE9" s="644"/>
      <c r="DF9" s="644"/>
      <c r="DG9" s="644"/>
      <c r="DH9" s="644"/>
      <c r="DI9" s="644"/>
      <c r="DJ9" s="644"/>
      <c r="DK9" s="644"/>
      <c r="DL9" s="644"/>
      <c r="DM9" s="644"/>
      <c r="DN9" s="644"/>
      <c r="DO9" s="644"/>
      <c r="DP9" s="645"/>
      <c r="DQ9" s="649">
        <v>7154911</v>
      </c>
      <c r="DR9" s="644"/>
      <c r="DS9" s="644"/>
      <c r="DT9" s="644"/>
      <c r="DU9" s="644"/>
      <c r="DV9" s="644"/>
      <c r="DW9" s="644"/>
      <c r="DX9" s="644"/>
      <c r="DY9" s="644"/>
      <c r="DZ9" s="644"/>
      <c r="EA9" s="644"/>
      <c r="EB9" s="644"/>
      <c r="EC9" s="684"/>
    </row>
    <row r="10" spans="2:143" ht="11.25" customHeight="1">
      <c r="B10" s="638" t="s">
        <v>234</v>
      </c>
      <c r="C10" s="639"/>
      <c r="D10" s="639"/>
      <c r="E10" s="639"/>
      <c r="F10" s="639"/>
      <c r="G10" s="639"/>
      <c r="H10" s="639"/>
      <c r="I10" s="639"/>
      <c r="J10" s="639"/>
      <c r="K10" s="639"/>
      <c r="L10" s="639"/>
      <c r="M10" s="639"/>
      <c r="N10" s="639"/>
      <c r="O10" s="639"/>
      <c r="P10" s="639"/>
      <c r="Q10" s="640"/>
      <c r="R10" s="641" t="s">
        <v>131</v>
      </c>
      <c r="S10" s="644"/>
      <c r="T10" s="644"/>
      <c r="U10" s="644"/>
      <c r="V10" s="644"/>
      <c r="W10" s="644"/>
      <c r="X10" s="644"/>
      <c r="Y10" s="645"/>
      <c r="Z10" s="703" t="s">
        <v>122</v>
      </c>
      <c r="AA10" s="703"/>
      <c r="AB10" s="703"/>
      <c r="AC10" s="703"/>
      <c r="AD10" s="704" t="s">
        <v>122</v>
      </c>
      <c r="AE10" s="704"/>
      <c r="AF10" s="704"/>
      <c r="AG10" s="704"/>
      <c r="AH10" s="704"/>
      <c r="AI10" s="704"/>
      <c r="AJ10" s="704"/>
      <c r="AK10" s="704"/>
      <c r="AL10" s="646" t="s">
        <v>122</v>
      </c>
      <c r="AM10" s="647"/>
      <c r="AN10" s="647"/>
      <c r="AO10" s="705"/>
      <c r="AP10" s="638" t="s">
        <v>235</v>
      </c>
      <c r="AQ10" s="639"/>
      <c r="AR10" s="639"/>
      <c r="AS10" s="639"/>
      <c r="AT10" s="639"/>
      <c r="AU10" s="639"/>
      <c r="AV10" s="639"/>
      <c r="AW10" s="639"/>
      <c r="AX10" s="639"/>
      <c r="AY10" s="639"/>
      <c r="AZ10" s="639"/>
      <c r="BA10" s="639"/>
      <c r="BB10" s="639"/>
      <c r="BC10" s="639"/>
      <c r="BD10" s="639"/>
      <c r="BE10" s="639"/>
      <c r="BF10" s="640"/>
      <c r="BG10" s="641">
        <v>645185</v>
      </c>
      <c r="BH10" s="644"/>
      <c r="BI10" s="644"/>
      <c r="BJ10" s="644"/>
      <c r="BK10" s="644"/>
      <c r="BL10" s="644"/>
      <c r="BM10" s="644"/>
      <c r="BN10" s="645"/>
      <c r="BO10" s="703">
        <v>1.6</v>
      </c>
      <c r="BP10" s="703"/>
      <c r="BQ10" s="703"/>
      <c r="BR10" s="703"/>
      <c r="BS10" s="649">
        <v>107258</v>
      </c>
      <c r="BT10" s="644"/>
      <c r="BU10" s="644"/>
      <c r="BV10" s="644"/>
      <c r="BW10" s="644"/>
      <c r="BX10" s="644"/>
      <c r="BY10" s="644"/>
      <c r="BZ10" s="644"/>
      <c r="CA10" s="644"/>
      <c r="CB10" s="684"/>
      <c r="CD10" s="685" t="s">
        <v>236</v>
      </c>
      <c r="CE10" s="682"/>
      <c r="CF10" s="682"/>
      <c r="CG10" s="682"/>
      <c r="CH10" s="682"/>
      <c r="CI10" s="682"/>
      <c r="CJ10" s="682"/>
      <c r="CK10" s="682"/>
      <c r="CL10" s="682"/>
      <c r="CM10" s="682"/>
      <c r="CN10" s="682"/>
      <c r="CO10" s="682"/>
      <c r="CP10" s="682"/>
      <c r="CQ10" s="683"/>
      <c r="CR10" s="641">
        <v>422537</v>
      </c>
      <c r="CS10" s="644"/>
      <c r="CT10" s="644"/>
      <c r="CU10" s="644"/>
      <c r="CV10" s="644"/>
      <c r="CW10" s="644"/>
      <c r="CX10" s="644"/>
      <c r="CY10" s="645"/>
      <c r="CZ10" s="703">
        <v>0.5</v>
      </c>
      <c r="DA10" s="703"/>
      <c r="DB10" s="703"/>
      <c r="DC10" s="703"/>
      <c r="DD10" s="649" t="s">
        <v>122</v>
      </c>
      <c r="DE10" s="644"/>
      <c r="DF10" s="644"/>
      <c r="DG10" s="644"/>
      <c r="DH10" s="644"/>
      <c r="DI10" s="644"/>
      <c r="DJ10" s="644"/>
      <c r="DK10" s="644"/>
      <c r="DL10" s="644"/>
      <c r="DM10" s="644"/>
      <c r="DN10" s="644"/>
      <c r="DO10" s="644"/>
      <c r="DP10" s="645"/>
      <c r="DQ10" s="649">
        <v>76128</v>
      </c>
      <c r="DR10" s="644"/>
      <c r="DS10" s="644"/>
      <c r="DT10" s="644"/>
      <c r="DU10" s="644"/>
      <c r="DV10" s="644"/>
      <c r="DW10" s="644"/>
      <c r="DX10" s="644"/>
      <c r="DY10" s="644"/>
      <c r="DZ10" s="644"/>
      <c r="EA10" s="644"/>
      <c r="EB10" s="644"/>
      <c r="EC10" s="684"/>
    </row>
    <row r="11" spans="2:143" ht="11.25" customHeight="1">
      <c r="B11" s="638" t="s">
        <v>237</v>
      </c>
      <c r="C11" s="639"/>
      <c r="D11" s="639"/>
      <c r="E11" s="639"/>
      <c r="F11" s="639"/>
      <c r="G11" s="639"/>
      <c r="H11" s="639"/>
      <c r="I11" s="639"/>
      <c r="J11" s="639"/>
      <c r="K11" s="639"/>
      <c r="L11" s="639"/>
      <c r="M11" s="639"/>
      <c r="N11" s="639"/>
      <c r="O11" s="639"/>
      <c r="P11" s="639"/>
      <c r="Q11" s="640"/>
      <c r="R11" s="641" t="s">
        <v>122</v>
      </c>
      <c r="S11" s="644"/>
      <c r="T11" s="644"/>
      <c r="U11" s="644"/>
      <c r="V11" s="644"/>
      <c r="W11" s="644"/>
      <c r="X11" s="644"/>
      <c r="Y11" s="645"/>
      <c r="Z11" s="703" t="s">
        <v>122</v>
      </c>
      <c r="AA11" s="703"/>
      <c r="AB11" s="703"/>
      <c r="AC11" s="703"/>
      <c r="AD11" s="704" t="s">
        <v>238</v>
      </c>
      <c r="AE11" s="704"/>
      <c r="AF11" s="704"/>
      <c r="AG11" s="704"/>
      <c r="AH11" s="704"/>
      <c r="AI11" s="704"/>
      <c r="AJ11" s="704"/>
      <c r="AK11" s="704"/>
      <c r="AL11" s="646" t="s">
        <v>122</v>
      </c>
      <c r="AM11" s="647"/>
      <c r="AN11" s="647"/>
      <c r="AO11" s="705"/>
      <c r="AP11" s="638" t="s">
        <v>239</v>
      </c>
      <c r="AQ11" s="639"/>
      <c r="AR11" s="639"/>
      <c r="AS11" s="639"/>
      <c r="AT11" s="639"/>
      <c r="AU11" s="639"/>
      <c r="AV11" s="639"/>
      <c r="AW11" s="639"/>
      <c r="AX11" s="639"/>
      <c r="AY11" s="639"/>
      <c r="AZ11" s="639"/>
      <c r="BA11" s="639"/>
      <c r="BB11" s="639"/>
      <c r="BC11" s="639"/>
      <c r="BD11" s="639"/>
      <c r="BE11" s="639"/>
      <c r="BF11" s="640"/>
      <c r="BG11" s="641">
        <v>1819963</v>
      </c>
      <c r="BH11" s="644"/>
      <c r="BI11" s="644"/>
      <c r="BJ11" s="644"/>
      <c r="BK11" s="644"/>
      <c r="BL11" s="644"/>
      <c r="BM11" s="644"/>
      <c r="BN11" s="645"/>
      <c r="BO11" s="703">
        <v>4.5999999999999996</v>
      </c>
      <c r="BP11" s="703"/>
      <c r="BQ11" s="703"/>
      <c r="BR11" s="703"/>
      <c r="BS11" s="649">
        <v>342135</v>
      </c>
      <c r="BT11" s="644"/>
      <c r="BU11" s="644"/>
      <c r="BV11" s="644"/>
      <c r="BW11" s="644"/>
      <c r="BX11" s="644"/>
      <c r="BY11" s="644"/>
      <c r="BZ11" s="644"/>
      <c r="CA11" s="644"/>
      <c r="CB11" s="684"/>
      <c r="CD11" s="685" t="s">
        <v>240</v>
      </c>
      <c r="CE11" s="682"/>
      <c r="CF11" s="682"/>
      <c r="CG11" s="682"/>
      <c r="CH11" s="682"/>
      <c r="CI11" s="682"/>
      <c r="CJ11" s="682"/>
      <c r="CK11" s="682"/>
      <c r="CL11" s="682"/>
      <c r="CM11" s="682"/>
      <c r="CN11" s="682"/>
      <c r="CO11" s="682"/>
      <c r="CP11" s="682"/>
      <c r="CQ11" s="683"/>
      <c r="CR11" s="641">
        <v>745985</v>
      </c>
      <c r="CS11" s="644"/>
      <c r="CT11" s="644"/>
      <c r="CU11" s="644"/>
      <c r="CV11" s="644"/>
      <c r="CW11" s="644"/>
      <c r="CX11" s="644"/>
      <c r="CY11" s="645"/>
      <c r="CZ11" s="703">
        <v>0.9</v>
      </c>
      <c r="DA11" s="703"/>
      <c r="DB11" s="703"/>
      <c r="DC11" s="703"/>
      <c r="DD11" s="649">
        <v>79808</v>
      </c>
      <c r="DE11" s="644"/>
      <c r="DF11" s="644"/>
      <c r="DG11" s="644"/>
      <c r="DH11" s="644"/>
      <c r="DI11" s="644"/>
      <c r="DJ11" s="644"/>
      <c r="DK11" s="644"/>
      <c r="DL11" s="644"/>
      <c r="DM11" s="644"/>
      <c r="DN11" s="644"/>
      <c r="DO11" s="644"/>
      <c r="DP11" s="645"/>
      <c r="DQ11" s="649">
        <v>501210</v>
      </c>
      <c r="DR11" s="644"/>
      <c r="DS11" s="644"/>
      <c r="DT11" s="644"/>
      <c r="DU11" s="644"/>
      <c r="DV11" s="644"/>
      <c r="DW11" s="644"/>
      <c r="DX11" s="644"/>
      <c r="DY11" s="644"/>
      <c r="DZ11" s="644"/>
      <c r="EA11" s="644"/>
      <c r="EB11" s="644"/>
      <c r="EC11" s="684"/>
    </row>
    <row r="12" spans="2:143" ht="11.25" customHeight="1">
      <c r="B12" s="638" t="s">
        <v>241</v>
      </c>
      <c r="C12" s="639"/>
      <c r="D12" s="639"/>
      <c r="E12" s="639"/>
      <c r="F12" s="639"/>
      <c r="G12" s="639"/>
      <c r="H12" s="639"/>
      <c r="I12" s="639"/>
      <c r="J12" s="639"/>
      <c r="K12" s="639"/>
      <c r="L12" s="639"/>
      <c r="M12" s="639"/>
      <c r="N12" s="639"/>
      <c r="O12" s="639"/>
      <c r="P12" s="639"/>
      <c r="Q12" s="640"/>
      <c r="R12" s="641">
        <v>4236460</v>
      </c>
      <c r="S12" s="644"/>
      <c r="T12" s="644"/>
      <c r="U12" s="644"/>
      <c r="V12" s="644"/>
      <c r="W12" s="644"/>
      <c r="X12" s="644"/>
      <c r="Y12" s="645"/>
      <c r="Z12" s="703">
        <v>5.2</v>
      </c>
      <c r="AA12" s="703"/>
      <c r="AB12" s="703"/>
      <c r="AC12" s="703"/>
      <c r="AD12" s="704">
        <v>4236460</v>
      </c>
      <c r="AE12" s="704"/>
      <c r="AF12" s="704"/>
      <c r="AG12" s="704"/>
      <c r="AH12" s="704"/>
      <c r="AI12" s="704"/>
      <c r="AJ12" s="704"/>
      <c r="AK12" s="704"/>
      <c r="AL12" s="646">
        <v>9.1999999999999993</v>
      </c>
      <c r="AM12" s="647"/>
      <c r="AN12" s="647"/>
      <c r="AO12" s="705"/>
      <c r="AP12" s="638" t="s">
        <v>242</v>
      </c>
      <c r="AQ12" s="639"/>
      <c r="AR12" s="639"/>
      <c r="AS12" s="639"/>
      <c r="AT12" s="639"/>
      <c r="AU12" s="639"/>
      <c r="AV12" s="639"/>
      <c r="AW12" s="639"/>
      <c r="AX12" s="639"/>
      <c r="AY12" s="639"/>
      <c r="AZ12" s="639"/>
      <c r="BA12" s="639"/>
      <c r="BB12" s="639"/>
      <c r="BC12" s="639"/>
      <c r="BD12" s="639"/>
      <c r="BE12" s="639"/>
      <c r="BF12" s="640"/>
      <c r="BG12" s="641">
        <v>18340853</v>
      </c>
      <c r="BH12" s="644"/>
      <c r="BI12" s="644"/>
      <c r="BJ12" s="644"/>
      <c r="BK12" s="644"/>
      <c r="BL12" s="644"/>
      <c r="BM12" s="644"/>
      <c r="BN12" s="645"/>
      <c r="BO12" s="703">
        <v>46.5</v>
      </c>
      <c r="BP12" s="703"/>
      <c r="BQ12" s="703"/>
      <c r="BR12" s="703"/>
      <c r="BS12" s="649" t="s">
        <v>122</v>
      </c>
      <c r="BT12" s="644"/>
      <c r="BU12" s="644"/>
      <c r="BV12" s="644"/>
      <c r="BW12" s="644"/>
      <c r="BX12" s="644"/>
      <c r="BY12" s="644"/>
      <c r="BZ12" s="644"/>
      <c r="CA12" s="644"/>
      <c r="CB12" s="684"/>
      <c r="CD12" s="685" t="s">
        <v>243</v>
      </c>
      <c r="CE12" s="682"/>
      <c r="CF12" s="682"/>
      <c r="CG12" s="682"/>
      <c r="CH12" s="682"/>
      <c r="CI12" s="682"/>
      <c r="CJ12" s="682"/>
      <c r="CK12" s="682"/>
      <c r="CL12" s="682"/>
      <c r="CM12" s="682"/>
      <c r="CN12" s="682"/>
      <c r="CO12" s="682"/>
      <c r="CP12" s="682"/>
      <c r="CQ12" s="683"/>
      <c r="CR12" s="641">
        <v>742807</v>
      </c>
      <c r="CS12" s="644"/>
      <c r="CT12" s="644"/>
      <c r="CU12" s="644"/>
      <c r="CV12" s="644"/>
      <c r="CW12" s="644"/>
      <c r="CX12" s="644"/>
      <c r="CY12" s="645"/>
      <c r="CZ12" s="703">
        <v>0.9</v>
      </c>
      <c r="DA12" s="703"/>
      <c r="DB12" s="703"/>
      <c r="DC12" s="703"/>
      <c r="DD12" s="649">
        <v>2170</v>
      </c>
      <c r="DE12" s="644"/>
      <c r="DF12" s="644"/>
      <c r="DG12" s="644"/>
      <c r="DH12" s="644"/>
      <c r="DI12" s="644"/>
      <c r="DJ12" s="644"/>
      <c r="DK12" s="644"/>
      <c r="DL12" s="644"/>
      <c r="DM12" s="644"/>
      <c r="DN12" s="644"/>
      <c r="DO12" s="644"/>
      <c r="DP12" s="645"/>
      <c r="DQ12" s="649">
        <v>422773</v>
      </c>
      <c r="DR12" s="644"/>
      <c r="DS12" s="644"/>
      <c r="DT12" s="644"/>
      <c r="DU12" s="644"/>
      <c r="DV12" s="644"/>
      <c r="DW12" s="644"/>
      <c r="DX12" s="644"/>
      <c r="DY12" s="644"/>
      <c r="DZ12" s="644"/>
      <c r="EA12" s="644"/>
      <c r="EB12" s="644"/>
      <c r="EC12" s="684"/>
    </row>
    <row r="13" spans="2:143" ht="11.25" customHeight="1">
      <c r="B13" s="638" t="s">
        <v>244</v>
      </c>
      <c r="C13" s="639"/>
      <c r="D13" s="639"/>
      <c r="E13" s="639"/>
      <c r="F13" s="639"/>
      <c r="G13" s="639"/>
      <c r="H13" s="639"/>
      <c r="I13" s="639"/>
      <c r="J13" s="639"/>
      <c r="K13" s="639"/>
      <c r="L13" s="639"/>
      <c r="M13" s="639"/>
      <c r="N13" s="639"/>
      <c r="O13" s="639"/>
      <c r="P13" s="639"/>
      <c r="Q13" s="640"/>
      <c r="R13" s="641">
        <v>23502</v>
      </c>
      <c r="S13" s="644"/>
      <c r="T13" s="644"/>
      <c r="U13" s="644"/>
      <c r="V13" s="644"/>
      <c r="W13" s="644"/>
      <c r="X13" s="644"/>
      <c r="Y13" s="645"/>
      <c r="Z13" s="703">
        <v>0</v>
      </c>
      <c r="AA13" s="703"/>
      <c r="AB13" s="703"/>
      <c r="AC13" s="703"/>
      <c r="AD13" s="704">
        <v>23502</v>
      </c>
      <c r="AE13" s="704"/>
      <c r="AF13" s="704"/>
      <c r="AG13" s="704"/>
      <c r="AH13" s="704"/>
      <c r="AI13" s="704"/>
      <c r="AJ13" s="704"/>
      <c r="AK13" s="704"/>
      <c r="AL13" s="646">
        <v>0.1</v>
      </c>
      <c r="AM13" s="647"/>
      <c r="AN13" s="647"/>
      <c r="AO13" s="705"/>
      <c r="AP13" s="638" t="s">
        <v>245</v>
      </c>
      <c r="AQ13" s="639"/>
      <c r="AR13" s="639"/>
      <c r="AS13" s="639"/>
      <c r="AT13" s="639"/>
      <c r="AU13" s="639"/>
      <c r="AV13" s="639"/>
      <c r="AW13" s="639"/>
      <c r="AX13" s="639"/>
      <c r="AY13" s="639"/>
      <c r="AZ13" s="639"/>
      <c r="BA13" s="639"/>
      <c r="BB13" s="639"/>
      <c r="BC13" s="639"/>
      <c r="BD13" s="639"/>
      <c r="BE13" s="639"/>
      <c r="BF13" s="640"/>
      <c r="BG13" s="641">
        <v>18147977</v>
      </c>
      <c r="BH13" s="644"/>
      <c r="BI13" s="644"/>
      <c r="BJ13" s="644"/>
      <c r="BK13" s="644"/>
      <c r="BL13" s="644"/>
      <c r="BM13" s="644"/>
      <c r="BN13" s="645"/>
      <c r="BO13" s="703">
        <v>46</v>
      </c>
      <c r="BP13" s="703"/>
      <c r="BQ13" s="703"/>
      <c r="BR13" s="703"/>
      <c r="BS13" s="649" t="s">
        <v>238</v>
      </c>
      <c r="BT13" s="644"/>
      <c r="BU13" s="644"/>
      <c r="BV13" s="644"/>
      <c r="BW13" s="644"/>
      <c r="BX13" s="644"/>
      <c r="BY13" s="644"/>
      <c r="BZ13" s="644"/>
      <c r="CA13" s="644"/>
      <c r="CB13" s="684"/>
      <c r="CD13" s="685" t="s">
        <v>246</v>
      </c>
      <c r="CE13" s="682"/>
      <c r="CF13" s="682"/>
      <c r="CG13" s="682"/>
      <c r="CH13" s="682"/>
      <c r="CI13" s="682"/>
      <c r="CJ13" s="682"/>
      <c r="CK13" s="682"/>
      <c r="CL13" s="682"/>
      <c r="CM13" s="682"/>
      <c r="CN13" s="682"/>
      <c r="CO13" s="682"/>
      <c r="CP13" s="682"/>
      <c r="CQ13" s="683"/>
      <c r="CR13" s="641">
        <v>7333539</v>
      </c>
      <c r="CS13" s="644"/>
      <c r="CT13" s="644"/>
      <c r="CU13" s="644"/>
      <c r="CV13" s="644"/>
      <c r="CW13" s="644"/>
      <c r="CX13" s="644"/>
      <c r="CY13" s="645"/>
      <c r="CZ13" s="703">
        <v>9</v>
      </c>
      <c r="DA13" s="703"/>
      <c r="DB13" s="703"/>
      <c r="DC13" s="703"/>
      <c r="DD13" s="649">
        <v>2188314</v>
      </c>
      <c r="DE13" s="644"/>
      <c r="DF13" s="644"/>
      <c r="DG13" s="644"/>
      <c r="DH13" s="644"/>
      <c r="DI13" s="644"/>
      <c r="DJ13" s="644"/>
      <c r="DK13" s="644"/>
      <c r="DL13" s="644"/>
      <c r="DM13" s="644"/>
      <c r="DN13" s="644"/>
      <c r="DO13" s="644"/>
      <c r="DP13" s="645"/>
      <c r="DQ13" s="649">
        <v>5420922</v>
      </c>
      <c r="DR13" s="644"/>
      <c r="DS13" s="644"/>
      <c r="DT13" s="644"/>
      <c r="DU13" s="644"/>
      <c r="DV13" s="644"/>
      <c r="DW13" s="644"/>
      <c r="DX13" s="644"/>
      <c r="DY13" s="644"/>
      <c r="DZ13" s="644"/>
      <c r="EA13" s="644"/>
      <c r="EB13" s="644"/>
      <c r="EC13" s="684"/>
    </row>
    <row r="14" spans="2:143" ht="11.25" customHeight="1">
      <c r="B14" s="638" t="s">
        <v>247</v>
      </c>
      <c r="C14" s="639"/>
      <c r="D14" s="639"/>
      <c r="E14" s="639"/>
      <c r="F14" s="639"/>
      <c r="G14" s="639"/>
      <c r="H14" s="639"/>
      <c r="I14" s="639"/>
      <c r="J14" s="639"/>
      <c r="K14" s="639"/>
      <c r="L14" s="639"/>
      <c r="M14" s="639"/>
      <c r="N14" s="639"/>
      <c r="O14" s="639"/>
      <c r="P14" s="639"/>
      <c r="Q14" s="640"/>
      <c r="R14" s="641" t="s">
        <v>122</v>
      </c>
      <c r="S14" s="644"/>
      <c r="T14" s="644"/>
      <c r="U14" s="644"/>
      <c r="V14" s="644"/>
      <c r="W14" s="644"/>
      <c r="X14" s="644"/>
      <c r="Y14" s="645"/>
      <c r="Z14" s="703" t="s">
        <v>238</v>
      </c>
      <c r="AA14" s="703"/>
      <c r="AB14" s="703"/>
      <c r="AC14" s="703"/>
      <c r="AD14" s="704" t="s">
        <v>122</v>
      </c>
      <c r="AE14" s="704"/>
      <c r="AF14" s="704"/>
      <c r="AG14" s="704"/>
      <c r="AH14" s="704"/>
      <c r="AI14" s="704"/>
      <c r="AJ14" s="704"/>
      <c r="AK14" s="704"/>
      <c r="AL14" s="646" t="s">
        <v>122</v>
      </c>
      <c r="AM14" s="647"/>
      <c r="AN14" s="647"/>
      <c r="AO14" s="705"/>
      <c r="AP14" s="638" t="s">
        <v>248</v>
      </c>
      <c r="AQ14" s="639"/>
      <c r="AR14" s="639"/>
      <c r="AS14" s="639"/>
      <c r="AT14" s="639"/>
      <c r="AU14" s="639"/>
      <c r="AV14" s="639"/>
      <c r="AW14" s="639"/>
      <c r="AX14" s="639"/>
      <c r="AY14" s="639"/>
      <c r="AZ14" s="639"/>
      <c r="BA14" s="639"/>
      <c r="BB14" s="639"/>
      <c r="BC14" s="639"/>
      <c r="BD14" s="639"/>
      <c r="BE14" s="639"/>
      <c r="BF14" s="640"/>
      <c r="BG14" s="641">
        <v>527729</v>
      </c>
      <c r="BH14" s="644"/>
      <c r="BI14" s="644"/>
      <c r="BJ14" s="644"/>
      <c r="BK14" s="644"/>
      <c r="BL14" s="644"/>
      <c r="BM14" s="644"/>
      <c r="BN14" s="645"/>
      <c r="BO14" s="703">
        <v>1.3</v>
      </c>
      <c r="BP14" s="703"/>
      <c r="BQ14" s="703"/>
      <c r="BR14" s="703"/>
      <c r="BS14" s="649" t="s">
        <v>238</v>
      </c>
      <c r="BT14" s="644"/>
      <c r="BU14" s="644"/>
      <c r="BV14" s="644"/>
      <c r="BW14" s="644"/>
      <c r="BX14" s="644"/>
      <c r="BY14" s="644"/>
      <c r="BZ14" s="644"/>
      <c r="CA14" s="644"/>
      <c r="CB14" s="684"/>
      <c r="CD14" s="685" t="s">
        <v>249</v>
      </c>
      <c r="CE14" s="682"/>
      <c r="CF14" s="682"/>
      <c r="CG14" s="682"/>
      <c r="CH14" s="682"/>
      <c r="CI14" s="682"/>
      <c r="CJ14" s="682"/>
      <c r="CK14" s="682"/>
      <c r="CL14" s="682"/>
      <c r="CM14" s="682"/>
      <c r="CN14" s="682"/>
      <c r="CO14" s="682"/>
      <c r="CP14" s="682"/>
      <c r="CQ14" s="683"/>
      <c r="CR14" s="641">
        <v>3292710</v>
      </c>
      <c r="CS14" s="644"/>
      <c r="CT14" s="644"/>
      <c r="CU14" s="644"/>
      <c r="CV14" s="644"/>
      <c r="CW14" s="644"/>
      <c r="CX14" s="644"/>
      <c r="CY14" s="645"/>
      <c r="CZ14" s="703">
        <v>4</v>
      </c>
      <c r="DA14" s="703"/>
      <c r="DB14" s="703"/>
      <c r="DC14" s="703"/>
      <c r="DD14" s="649">
        <v>199973</v>
      </c>
      <c r="DE14" s="644"/>
      <c r="DF14" s="644"/>
      <c r="DG14" s="644"/>
      <c r="DH14" s="644"/>
      <c r="DI14" s="644"/>
      <c r="DJ14" s="644"/>
      <c r="DK14" s="644"/>
      <c r="DL14" s="644"/>
      <c r="DM14" s="644"/>
      <c r="DN14" s="644"/>
      <c r="DO14" s="644"/>
      <c r="DP14" s="645"/>
      <c r="DQ14" s="649">
        <v>2257520</v>
      </c>
      <c r="DR14" s="644"/>
      <c r="DS14" s="644"/>
      <c r="DT14" s="644"/>
      <c r="DU14" s="644"/>
      <c r="DV14" s="644"/>
      <c r="DW14" s="644"/>
      <c r="DX14" s="644"/>
      <c r="DY14" s="644"/>
      <c r="DZ14" s="644"/>
      <c r="EA14" s="644"/>
      <c r="EB14" s="644"/>
      <c r="EC14" s="684"/>
    </row>
    <row r="15" spans="2:143" ht="11.25" customHeight="1">
      <c r="B15" s="638" t="s">
        <v>250</v>
      </c>
      <c r="C15" s="639"/>
      <c r="D15" s="639"/>
      <c r="E15" s="639"/>
      <c r="F15" s="639"/>
      <c r="G15" s="639"/>
      <c r="H15" s="639"/>
      <c r="I15" s="639"/>
      <c r="J15" s="639"/>
      <c r="K15" s="639"/>
      <c r="L15" s="639"/>
      <c r="M15" s="639"/>
      <c r="N15" s="639"/>
      <c r="O15" s="639"/>
      <c r="P15" s="639"/>
      <c r="Q15" s="640"/>
      <c r="R15" s="641">
        <v>204162</v>
      </c>
      <c r="S15" s="644"/>
      <c r="T15" s="644"/>
      <c r="U15" s="644"/>
      <c r="V15" s="644"/>
      <c r="W15" s="644"/>
      <c r="X15" s="644"/>
      <c r="Y15" s="645"/>
      <c r="Z15" s="703">
        <v>0.2</v>
      </c>
      <c r="AA15" s="703"/>
      <c r="AB15" s="703"/>
      <c r="AC15" s="703"/>
      <c r="AD15" s="704">
        <v>204162</v>
      </c>
      <c r="AE15" s="704"/>
      <c r="AF15" s="704"/>
      <c r="AG15" s="704"/>
      <c r="AH15" s="704"/>
      <c r="AI15" s="704"/>
      <c r="AJ15" s="704"/>
      <c r="AK15" s="704"/>
      <c r="AL15" s="646">
        <v>0.4</v>
      </c>
      <c r="AM15" s="647"/>
      <c r="AN15" s="647"/>
      <c r="AO15" s="705"/>
      <c r="AP15" s="638" t="s">
        <v>251</v>
      </c>
      <c r="AQ15" s="639"/>
      <c r="AR15" s="639"/>
      <c r="AS15" s="639"/>
      <c r="AT15" s="639"/>
      <c r="AU15" s="639"/>
      <c r="AV15" s="639"/>
      <c r="AW15" s="639"/>
      <c r="AX15" s="639"/>
      <c r="AY15" s="639"/>
      <c r="AZ15" s="639"/>
      <c r="BA15" s="639"/>
      <c r="BB15" s="639"/>
      <c r="BC15" s="639"/>
      <c r="BD15" s="639"/>
      <c r="BE15" s="639"/>
      <c r="BF15" s="640"/>
      <c r="BG15" s="641">
        <v>1570210</v>
      </c>
      <c r="BH15" s="644"/>
      <c r="BI15" s="644"/>
      <c r="BJ15" s="644"/>
      <c r="BK15" s="644"/>
      <c r="BL15" s="644"/>
      <c r="BM15" s="644"/>
      <c r="BN15" s="645"/>
      <c r="BO15" s="703">
        <v>4</v>
      </c>
      <c r="BP15" s="703"/>
      <c r="BQ15" s="703"/>
      <c r="BR15" s="703"/>
      <c r="BS15" s="649" t="s">
        <v>122</v>
      </c>
      <c r="BT15" s="644"/>
      <c r="BU15" s="644"/>
      <c r="BV15" s="644"/>
      <c r="BW15" s="644"/>
      <c r="BX15" s="644"/>
      <c r="BY15" s="644"/>
      <c r="BZ15" s="644"/>
      <c r="CA15" s="644"/>
      <c r="CB15" s="684"/>
      <c r="CD15" s="685" t="s">
        <v>252</v>
      </c>
      <c r="CE15" s="682"/>
      <c r="CF15" s="682"/>
      <c r="CG15" s="682"/>
      <c r="CH15" s="682"/>
      <c r="CI15" s="682"/>
      <c r="CJ15" s="682"/>
      <c r="CK15" s="682"/>
      <c r="CL15" s="682"/>
      <c r="CM15" s="682"/>
      <c r="CN15" s="682"/>
      <c r="CO15" s="682"/>
      <c r="CP15" s="682"/>
      <c r="CQ15" s="683"/>
      <c r="CR15" s="641">
        <v>8353478</v>
      </c>
      <c r="CS15" s="644"/>
      <c r="CT15" s="644"/>
      <c r="CU15" s="644"/>
      <c r="CV15" s="644"/>
      <c r="CW15" s="644"/>
      <c r="CX15" s="644"/>
      <c r="CY15" s="645"/>
      <c r="CZ15" s="703">
        <v>10.3</v>
      </c>
      <c r="DA15" s="703"/>
      <c r="DB15" s="703"/>
      <c r="DC15" s="703"/>
      <c r="DD15" s="649">
        <v>2030543</v>
      </c>
      <c r="DE15" s="644"/>
      <c r="DF15" s="644"/>
      <c r="DG15" s="644"/>
      <c r="DH15" s="644"/>
      <c r="DI15" s="644"/>
      <c r="DJ15" s="644"/>
      <c r="DK15" s="644"/>
      <c r="DL15" s="644"/>
      <c r="DM15" s="644"/>
      <c r="DN15" s="644"/>
      <c r="DO15" s="644"/>
      <c r="DP15" s="645"/>
      <c r="DQ15" s="649">
        <v>6387478</v>
      </c>
      <c r="DR15" s="644"/>
      <c r="DS15" s="644"/>
      <c r="DT15" s="644"/>
      <c r="DU15" s="644"/>
      <c r="DV15" s="644"/>
      <c r="DW15" s="644"/>
      <c r="DX15" s="644"/>
      <c r="DY15" s="644"/>
      <c r="DZ15" s="644"/>
      <c r="EA15" s="644"/>
      <c r="EB15" s="644"/>
      <c r="EC15" s="684"/>
    </row>
    <row r="16" spans="2:143" ht="11.25" customHeight="1">
      <c r="B16" s="638" t="s">
        <v>253</v>
      </c>
      <c r="C16" s="639"/>
      <c r="D16" s="639"/>
      <c r="E16" s="639"/>
      <c r="F16" s="639"/>
      <c r="G16" s="639"/>
      <c r="H16" s="639"/>
      <c r="I16" s="639"/>
      <c r="J16" s="639"/>
      <c r="K16" s="639"/>
      <c r="L16" s="639"/>
      <c r="M16" s="639"/>
      <c r="N16" s="639"/>
      <c r="O16" s="639"/>
      <c r="P16" s="639"/>
      <c r="Q16" s="640"/>
      <c r="R16" s="641" t="s">
        <v>238</v>
      </c>
      <c r="S16" s="644"/>
      <c r="T16" s="644"/>
      <c r="U16" s="644"/>
      <c r="V16" s="644"/>
      <c r="W16" s="644"/>
      <c r="X16" s="644"/>
      <c r="Y16" s="645"/>
      <c r="Z16" s="703" t="s">
        <v>122</v>
      </c>
      <c r="AA16" s="703"/>
      <c r="AB16" s="703"/>
      <c r="AC16" s="703"/>
      <c r="AD16" s="704" t="s">
        <v>131</v>
      </c>
      <c r="AE16" s="704"/>
      <c r="AF16" s="704"/>
      <c r="AG16" s="704"/>
      <c r="AH16" s="704"/>
      <c r="AI16" s="704"/>
      <c r="AJ16" s="704"/>
      <c r="AK16" s="704"/>
      <c r="AL16" s="646" t="s">
        <v>122</v>
      </c>
      <c r="AM16" s="647"/>
      <c r="AN16" s="647"/>
      <c r="AO16" s="705"/>
      <c r="AP16" s="638" t="s">
        <v>254</v>
      </c>
      <c r="AQ16" s="639"/>
      <c r="AR16" s="639"/>
      <c r="AS16" s="639"/>
      <c r="AT16" s="639"/>
      <c r="AU16" s="639"/>
      <c r="AV16" s="639"/>
      <c r="AW16" s="639"/>
      <c r="AX16" s="639"/>
      <c r="AY16" s="639"/>
      <c r="AZ16" s="639"/>
      <c r="BA16" s="639"/>
      <c r="BB16" s="639"/>
      <c r="BC16" s="639"/>
      <c r="BD16" s="639"/>
      <c r="BE16" s="639"/>
      <c r="BF16" s="640"/>
      <c r="BG16" s="641" t="s">
        <v>238</v>
      </c>
      <c r="BH16" s="644"/>
      <c r="BI16" s="644"/>
      <c r="BJ16" s="644"/>
      <c r="BK16" s="644"/>
      <c r="BL16" s="644"/>
      <c r="BM16" s="644"/>
      <c r="BN16" s="645"/>
      <c r="BO16" s="703" t="s">
        <v>122</v>
      </c>
      <c r="BP16" s="703"/>
      <c r="BQ16" s="703"/>
      <c r="BR16" s="703"/>
      <c r="BS16" s="649" t="s">
        <v>122</v>
      </c>
      <c r="BT16" s="644"/>
      <c r="BU16" s="644"/>
      <c r="BV16" s="644"/>
      <c r="BW16" s="644"/>
      <c r="BX16" s="644"/>
      <c r="BY16" s="644"/>
      <c r="BZ16" s="644"/>
      <c r="CA16" s="644"/>
      <c r="CB16" s="684"/>
      <c r="CD16" s="685" t="s">
        <v>255</v>
      </c>
      <c r="CE16" s="682"/>
      <c r="CF16" s="682"/>
      <c r="CG16" s="682"/>
      <c r="CH16" s="682"/>
      <c r="CI16" s="682"/>
      <c r="CJ16" s="682"/>
      <c r="CK16" s="682"/>
      <c r="CL16" s="682"/>
      <c r="CM16" s="682"/>
      <c r="CN16" s="682"/>
      <c r="CO16" s="682"/>
      <c r="CP16" s="682"/>
      <c r="CQ16" s="683"/>
      <c r="CR16" s="641">
        <v>9819</v>
      </c>
      <c r="CS16" s="644"/>
      <c r="CT16" s="644"/>
      <c r="CU16" s="644"/>
      <c r="CV16" s="644"/>
      <c r="CW16" s="644"/>
      <c r="CX16" s="644"/>
      <c r="CY16" s="645"/>
      <c r="CZ16" s="703">
        <v>0</v>
      </c>
      <c r="DA16" s="703"/>
      <c r="DB16" s="703"/>
      <c r="DC16" s="703"/>
      <c r="DD16" s="649" t="s">
        <v>122</v>
      </c>
      <c r="DE16" s="644"/>
      <c r="DF16" s="644"/>
      <c r="DG16" s="644"/>
      <c r="DH16" s="644"/>
      <c r="DI16" s="644"/>
      <c r="DJ16" s="644"/>
      <c r="DK16" s="644"/>
      <c r="DL16" s="644"/>
      <c r="DM16" s="644"/>
      <c r="DN16" s="644"/>
      <c r="DO16" s="644"/>
      <c r="DP16" s="645"/>
      <c r="DQ16" s="649">
        <v>5019</v>
      </c>
      <c r="DR16" s="644"/>
      <c r="DS16" s="644"/>
      <c r="DT16" s="644"/>
      <c r="DU16" s="644"/>
      <c r="DV16" s="644"/>
      <c r="DW16" s="644"/>
      <c r="DX16" s="644"/>
      <c r="DY16" s="644"/>
      <c r="DZ16" s="644"/>
      <c r="EA16" s="644"/>
      <c r="EB16" s="644"/>
      <c r="EC16" s="684"/>
    </row>
    <row r="17" spans="2:133" ht="11.25" customHeight="1">
      <c r="B17" s="638" t="s">
        <v>256</v>
      </c>
      <c r="C17" s="639"/>
      <c r="D17" s="639"/>
      <c r="E17" s="639"/>
      <c r="F17" s="639"/>
      <c r="G17" s="639"/>
      <c r="H17" s="639"/>
      <c r="I17" s="639"/>
      <c r="J17" s="639"/>
      <c r="K17" s="639"/>
      <c r="L17" s="639"/>
      <c r="M17" s="639"/>
      <c r="N17" s="639"/>
      <c r="O17" s="639"/>
      <c r="P17" s="639"/>
      <c r="Q17" s="640"/>
      <c r="R17" s="641">
        <v>231459</v>
      </c>
      <c r="S17" s="644"/>
      <c r="T17" s="644"/>
      <c r="U17" s="644"/>
      <c r="V17" s="644"/>
      <c r="W17" s="644"/>
      <c r="X17" s="644"/>
      <c r="Y17" s="645"/>
      <c r="Z17" s="703">
        <v>0.3</v>
      </c>
      <c r="AA17" s="703"/>
      <c r="AB17" s="703"/>
      <c r="AC17" s="703"/>
      <c r="AD17" s="704">
        <v>231459</v>
      </c>
      <c r="AE17" s="704"/>
      <c r="AF17" s="704"/>
      <c r="AG17" s="704"/>
      <c r="AH17" s="704"/>
      <c r="AI17" s="704"/>
      <c r="AJ17" s="704"/>
      <c r="AK17" s="704"/>
      <c r="AL17" s="646">
        <v>0.5</v>
      </c>
      <c r="AM17" s="647"/>
      <c r="AN17" s="647"/>
      <c r="AO17" s="705"/>
      <c r="AP17" s="638" t="s">
        <v>257</v>
      </c>
      <c r="AQ17" s="639"/>
      <c r="AR17" s="639"/>
      <c r="AS17" s="639"/>
      <c r="AT17" s="639"/>
      <c r="AU17" s="639"/>
      <c r="AV17" s="639"/>
      <c r="AW17" s="639"/>
      <c r="AX17" s="639"/>
      <c r="AY17" s="639"/>
      <c r="AZ17" s="639"/>
      <c r="BA17" s="639"/>
      <c r="BB17" s="639"/>
      <c r="BC17" s="639"/>
      <c r="BD17" s="639"/>
      <c r="BE17" s="639"/>
      <c r="BF17" s="640"/>
      <c r="BG17" s="641" t="s">
        <v>122</v>
      </c>
      <c r="BH17" s="644"/>
      <c r="BI17" s="644"/>
      <c r="BJ17" s="644"/>
      <c r="BK17" s="644"/>
      <c r="BL17" s="644"/>
      <c r="BM17" s="644"/>
      <c r="BN17" s="645"/>
      <c r="BO17" s="703" t="s">
        <v>122</v>
      </c>
      <c r="BP17" s="703"/>
      <c r="BQ17" s="703"/>
      <c r="BR17" s="703"/>
      <c r="BS17" s="649" t="s">
        <v>131</v>
      </c>
      <c r="BT17" s="644"/>
      <c r="BU17" s="644"/>
      <c r="BV17" s="644"/>
      <c r="BW17" s="644"/>
      <c r="BX17" s="644"/>
      <c r="BY17" s="644"/>
      <c r="BZ17" s="644"/>
      <c r="CA17" s="644"/>
      <c r="CB17" s="684"/>
      <c r="CD17" s="685" t="s">
        <v>258</v>
      </c>
      <c r="CE17" s="682"/>
      <c r="CF17" s="682"/>
      <c r="CG17" s="682"/>
      <c r="CH17" s="682"/>
      <c r="CI17" s="682"/>
      <c r="CJ17" s="682"/>
      <c r="CK17" s="682"/>
      <c r="CL17" s="682"/>
      <c r="CM17" s="682"/>
      <c r="CN17" s="682"/>
      <c r="CO17" s="682"/>
      <c r="CP17" s="682"/>
      <c r="CQ17" s="683"/>
      <c r="CR17" s="641">
        <v>7851141</v>
      </c>
      <c r="CS17" s="644"/>
      <c r="CT17" s="644"/>
      <c r="CU17" s="644"/>
      <c r="CV17" s="644"/>
      <c r="CW17" s="644"/>
      <c r="CX17" s="644"/>
      <c r="CY17" s="645"/>
      <c r="CZ17" s="703">
        <v>9.6</v>
      </c>
      <c r="DA17" s="703"/>
      <c r="DB17" s="703"/>
      <c r="DC17" s="703"/>
      <c r="DD17" s="649" t="s">
        <v>122</v>
      </c>
      <c r="DE17" s="644"/>
      <c r="DF17" s="644"/>
      <c r="DG17" s="644"/>
      <c r="DH17" s="644"/>
      <c r="DI17" s="644"/>
      <c r="DJ17" s="644"/>
      <c r="DK17" s="644"/>
      <c r="DL17" s="644"/>
      <c r="DM17" s="644"/>
      <c r="DN17" s="644"/>
      <c r="DO17" s="644"/>
      <c r="DP17" s="645"/>
      <c r="DQ17" s="649">
        <v>7808876</v>
      </c>
      <c r="DR17" s="644"/>
      <c r="DS17" s="644"/>
      <c r="DT17" s="644"/>
      <c r="DU17" s="644"/>
      <c r="DV17" s="644"/>
      <c r="DW17" s="644"/>
      <c r="DX17" s="644"/>
      <c r="DY17" s="644"/>
      <c r="DZ17" s="644"/>
      <c r="EA17" s="644"/>
      <c r="EB17" s="644"/>
      <c r="EC17" s="684"/>
    </row>
    <row r="18" spans="2:133" ht="11.25" customHeight="1">
      <c r="B18" s="638" t="s">
        <v>259</v>
      </c>
      <c r="C18" s="639"/>
      <c r="D18" s="639"/>
      <c r="E18" s="639"/>
      <c r="F18" s="639"/>
      <c r="G18" s="639"/>
      <c r="H18" s="639"/>
      <c r="I18" s="639"/>
      <c r="J18" s="639"/>
      <c r="K18" s="639"/>
      <c r="L18" s="639"/>
      <c r="M18" s="639"/>
      <c r="N18" s="639"/>
      <c r="O18" s="639"/>
      <c r="P18" s="639"/>
      <c r="Q18" s="640"/>
      <c r="R18" s="641">
        <v>3707582</v>
      </c>
      <c r="S18" s="644"/>
      <c r="T18" s="644"/>
      <c r="U18" s="644"/>
      <c r="V18" s="644"/>
      <c r="W18" s="644"/>
      <c r="X18" s="644"/>
      <c r="Y18" s="645"/>
      <c r="Z18" s="703">
        <v>4.5</v>
      </c>
      <c r="AA18" s="703"/>
      <c r="AB18" s="703"/>
      <c r="AC18" s="703"/>
      <c r="AD18" s="704">
        <v>3152211</v>
      </c>
      <c r="AE18" s="704"/>
      <c r="AF18" s="704"/>
      <c r="AG18" s="704"/>
      <c r="AH18" s="704"/>
      <c r="AI18" s="704"/>
      <c r="AJ18" s="704"/>
      <c r="AK18" s="704"/>
      <c r="AL18" s="646">
        <v>6.8</v>
      </c>
      <c r="AM18" s="647"/>
      <c r="AN18" s="647"/>
      <c r="AO18" s="705"/>
      <c r="AP18" s="638" t="s">
        <v>260</v>
      </c>
      <c r="AQ18" s="639"/>
      <c r="AR18" s="639"/>
      <c r="AS18" s="639"/>
      <c r="AT18" s="639"/>
      <c r="AU18" s="639"/>
      <c r="AV18" s="639"/>
      <c r="AW18" s="639"/>
      <c r="AX18" s="639"/>
      <c r="AY18" s="639"/>
      <c r="AZ18" s="639"/>
      <c r="BA18" s="639"/>
      <c r="BB18" s="639"/>
      <c r="BC18" s="639"/>
      <c r="BD18" s="639"/>
      <c r="BE18" s="639"/>
      <c r="BF18" s="640"/>
      <c r="BG18" s="641" t="s">
        <v>238</v>
      </c>
      <c r="BH18" s="644"/>
      <c r="BI18" s="644"/>
      <c r="BJ18" s="644"/>
      <c r="BK18" s="644"/>
      <c r="BL18" s="644"/>
      <c r="BM18" s="644"/>
      <c r="BN18" s="645"/>
      <c r="BO18" s="703" t="s">
        <v>122</v>
      </c>
      <c r="BP18" s="703"/>
      <c r="BQ18" s="703"/>
      <c r="BR18" s="703"/>
      <c r="BS18" s="649" t="s">
        <v>122</v>
      </c>
      <c r="BT18" s="644"/>
      <c r="BU18" s="644"/>
      <c r="BV18" s="644"/>
      <c r="BW18" s="644"/>
      <c r="BX18" s="644"/>
      <c r="BY18" s="644"/>
      <c r="BZ18" s="644"/>
      <c r="CA18" s="644"/>
      <c r="CB18" s="684"/>
      <c r="CD18" s="685" t="s">
        <v>261</v>
      </c>
      <c r="CE18" s="682"/>
      <c r="CF18" s="682"/>
      <c r="CG18" s="682"/>
      <c r="CH18" s="682"/>
      <c r="CI18" s="682"/>
      <c r="CJ18" s="682"/>
      <c r="CK18" s="682"/>
      <c r="CL18" s="682"/>
      <c r="CM18" s="682"/>
      <c r="CN18" s="682"/>
      <c r="CO18" s="682"/>
      <c r="CP18" s="682"/>
      <c r="CQ18" s="683"/>
      <c r="CR18" s="641" t="s">
        <v>122</v>
      </c>
      <c r="CS18" s="644"/>
      <c r="CT18" s="644"/>
      <c r="CU18" s="644"/>
      <c r="CV18" s="644"/>
      <c r="CW18" s="644"/>
      <c r="CX18" s="644"/>
      <c r="CY18" s="645"/>
      <c r="CZ18" s="703" t="s">
        <v>122</v>
      </c>
      <c r="DA18" s="703"/>
      <c r="DB18" s="703"/>
      <c r="DC18" s="703"/>
      <c r="DD18" s="649" t="s">
        <v>122</v>
      </c>
      <c r="DE18" s="644"/>
      <c r="DF18" s="644"/>
      <c r="DG18" s="644"/>
      <c r="DH18" s="644"/>
      <c r="DI18" s="644"/>
      <c r="DJ18" s="644"/>
      <c r="DK18" s="644"/>
      <c r="DL18" s="644"/>
      <c r="DM18" s="644"/>
      <c r="DN18" s="644"/>
      <c r="DO18" s="644"/>
      <c r="DP18" s="645"/>
      <c r="DQ18" s="649" t="s">
        <v>131</v>
      </c>
      <c r="DR18" s="644"/>
      <c r="DS18" s="644"/>
      <c r="DT18" s="644"/>
      <c r="DU18" s="644"/>
      <c r="DV18" s="644"/>
      <c r="DW18" s="644"/>
      <c r="DX18" s="644"/>
      <c r="DY18" s="644"/>
      <c r="DZ18" s="644"/>
      <c r="EA18" s="644"/>
      <c r="EB18" s="644"/>
      <c r="EC18" s="684"/>
    </row>
    <row r="19" spans="2:133" ht="11.25" customHeight="1">
      <c r="B19" s="638" t="s">
        <v>262</v>
      </c>
      <c r="C19" s="639"/>
      <c r="D19" s="639"/>
      <c r="E19" s="639"/>
      <c r="F19" s="639"/>
      <c r="G19" s="639"/>
      <c r="H19" s="639"/>
      <c r="I19" s="639"/>
      <c r="J19" s="639"/>
      <c r="K19" s="639"/>
      <c r="L19" s="639"/>
      <c r="M19" s="639"/>
      <c r="N19" s="639"/>
      <c r="O19" s="639"/>
      <c r="P19" s="639"/>
      <c r="Q19" s="640"/>
      <c r="R19" s="641">
        <v>3152211</v>
      </c>
      <c r="S19" s="644"/>
      <c r="T19" s="644"/>
      <c r="U19" s="644"/>
      <c r="V19" s="644"/>
      <c r="W19" s="644"/>
      <c r="X19" s="644"/>
      <c r="Y19" s="645"/>
      <c r="Z19" s="703">
        <v>3.8</v>
      </c>
      <c r="AA19" s="703"/>
      <c r="AB19" s="703"/>
      <c r="AC19" s="703"/>
      <c r="AD19" s="704">
        <v>3152211</v>
      </c>
      <c r="AE19" s="704"/>
      <c r="AF19" s="704"/>
      <c r="AG19" s="704"/>
      <c r="AH19" s="704"/>
      <c r="AI19" s="704"/>
      <c r="AJ19" s="704"/>
      <c r="AK19" s="704"/>
      <c r="AL19" s="646">
        <v>6.8</v>
      </c>
      <c r="AM19" s="647"/>
      <c r="AN19" s="647"/>
      <c r="AO19" s="705"/>
      <c r="AP19" s="638" t="s">
        <v>263</v>
      </c>
      <c r="AQ19" s="639"/>
      <c r="AR19" s="639"/>
      <c r="AS19" s="639"/>
      <c r="AT19" s="639"/>
      <c r="AU19" s="639"/>
      <c r="AV19" s="639"/>
      <c r="AW19" s="639"/>
      <c r="AX19" s="639"/>
      <c r="AY19" s="639"/>
      <c r="AZ19" s="639"/>
      <c r="BA19" s="639"/>
      <c r="BB19" s="639"/>
      <c r="BC19" s="639"/>
      <c r="BD19" s="639"/>
      <c r="BE19" s="639"/>
      <c r="BF19" s="640"/>
      <c r="BG19" s="641">
        <v>2764146</v>
      </c>
      <c r="BH19" s="644"/>
      <c r="BI19" s="644"/>
      <c r="BJ19" s="644"/>
      <c r="BK19" s="644"/>
      <c r="BL19" s="644"/>
      <c r="BM19" s="644"/>
      <c r="BN19" s="645"/>
      <c r="BO19" s="703">
        <v>7</v>
      </c>
      <c r="BP19" s="703"/>
      <c r="BQ19" s="703"/>
      <c r="BR19" s="703"/>
      <c r="BS19" s="649" t="s">
        <v>122</v>
      </c>
      <c r="BT19" s="644"/>
      <c r="BU19" s="644"/>
      <c r="BV19" s="644"/>
      <c r="BW19" s="644"/>
      <c r="BX19" s="644"/>
      <c r="BY19" s="644"/>
      <c r="BZ19" s="644"/>
      <c r="CA19" s="644"/>
      <c r="CB19" s="684"/>
      <c r="CD19" s="685" t="s">
        <v>264</v>
      </c>
      <c r="CE19" s="682"/>
      <c r="CF19" s="682"/>
      <c r="CG19" s="682"/>
      <c r="CH19" s="682"/>
      <c r="CI19" s="682"/>
      <c r="CJ19" s="682"/>
      <c r="CK19" s="682"/>
      <c r="CL19" s="682"/>
      <c r="CM19" s="682"/>
      <c r="CN19" s="682"/>
      <c r="CO19" s="682"/>
      <c r="CP19" s="682"/>
      <c r="CQ19" s="683"/>
      <c r="CR19" s="641" t="s">
        <v>122</v>
      </c>
      <c r="CS19" s="644"/>
      <c r="CT19" s="644"/>
      <c r="CU19" s="644"/>
      <c r="CV19" s="644"/>
      <c r="CW19" s="644"/>
      <c r="CX19" s="644"/>
      <c r="CY19" s="645"/>
      <c r="CZ19" s="703" t="s">
        <v>238</v>
      </c>
      <c r="DA19" s="703"/>
      <c r="DB19" s="703"/>
      <c r="DC19" s="703"/>
      <c r="DD19" s="649" t="s">
        <v>238</v>
      </c>
      <c r="DE19" s="644"/>
      <c r="DF19" s="644"/>
      <c r="DG19" s="644"/>
      <c r="DH19" s="644"/>
      <c r="DI19" s="644"/>
      <c r="DJ19" s="644"/>
      <c r="DK19" s="644"/>
      <c r="DL19" s="644"/>
      <c r="DM19" s="644"/>
      <c r="DN19" s="644"/>
      <c r="DO19" s="644"/>
      <c r="DP19" s="645"/>
      <c r="DQ19" s="649" t="s">
        <v>131</v>
      </c>
      <c r="DR19" s="644"/>
      <c r="DS19" s="644"/>
      <c r="DT19" s="644"/>
      <c r="DU19" s="644"/>
      <c r="DV19" s="644"/>
      <c r="DW19" s="644"/>
      <c r="DX19" s="644"/>
      <c r="DY19" s="644"/>
      <c r="DZ19" s="644"/>
      <c r="EA19" s="644"/>
      <c r="EB19" s="644"/>
      <c r="EC19" s="684"/>
    </row>
    <row r="20" spans="2:133" ht="11.25" customHeight="1">
      <c r="B20" s="638" t="s">
        <v>265</v>
      </c>
      <c r="C20" s="639"/>
      <c r="D20" s="639"/>
      <c r="E20" s="639"/>
      <c r="F20" s="639"/>
      <c r="G20" s="639"/>
      <c r="H20" s="639"/>
      <c r="I20" s="639"/>
      <c r="J20" s="639"/>
      <c r="K20" s="639"/>
      <c r="L20" s="639"/>
      <c r="M20" s="639"/>
      <c r="N20" s="639"/>
      <c r="O20" s="639"/>
      <c r="P20" s="639"/>
      <c r="Q20" s="640"/>
      <c r="R20" s="641">
        <v>555371</v>
      </c>
      <c r="S20" s="644"/>
      <c r="T20" s="644"/>
      <c r="U20" s="644"/>
      <c r="V20" s="644"/>
      <c r="W20" s="644"/>
      <c r="X20" s="644"/>
      <c r="Y20" s="645"/>
      <c r="Z20" s="703">
        <v>0.7</v>
      </c>
      <c r="AA20" s="703"/>
      <c r="AB20" s="703"/>
      <c r="AC20" s="703"/>
      <c r="AD20" s="704" t="s">
        <v>131</v>
      </c>
      <c r="AE20" s="704"/>
      <c r="AF20" s="704"/>
      <c r="AG20" s="704"/>
      <c r="AH20" s="704"/>
      <c r="AI20" s="704"/>
      <c r="AJ20" s="704"/>
      <c r="AK20" s="704"/>
      <c r="AL20" s="646" t="s">
        <v>131</v>
      </c>
      <c r="AM20" s="647"/>
      <c r="AN20" s="647"/>
      <c r="AO20" s="705"/>
      <c r="AP20" s="638" t="s">
        <v>266</v>
      </c>
      <c r="AQ20" s="639"/>
      <c r="AR20" s="639"/>
      <c r="AS20" s="639"/>
      <c r="AT20" s="639"/>
      <c r="AU20" s="639"/>
      <c r="AV20" s="639"/>
      <c r="AW20" s="639"/>
      <c r="AX20" s="639"/>
      <c r="AY20" s="639"/>
      <c r="AZ20" s="639"/>
      <c r="BA20" s="639"/>
      <c r="BB20" s="639"/>
      <c r="BC20" s="639"/>
      <c r="BD20" s="639"/>
      <c r="BE20" s="639"/>
      <c r="BF20" s="640"/>
      <c r="BG20" s="641">
        <v>2764146</v>
      </c>
      <c r="BH20" s="644"/>
      <c r="BI20" s="644"/>
      <c r="BJ20" s="644"/>
      <c r="BK20" s="644"/>
      <c r="BL20" s="644"/>
      <c r="BM20" s="644"/>
      <c r="BN20" s="645"/>
      <c r="BO20" s="703">
        <v>7</v>
      </c>
      <c r="BP20" s="703"/>
      <c r="BQ20" s="703"/>
      <c r="BR20" s="703"/>
      <c r="BS20" s="649" t="s">
        <v>122</v>
      </c>
      <c r="BT20" s="644"/>
      <c r="BU20" s="644"/>
      <c r="BV20" s="644"/>
      <c r="BW20" s="644"/>
      <c r="BX20" s="644"/>
      <c r="BY20" s="644"/>
      <c r="BZ20" s="644"/>
      <c r="CA20" s="644"/>
      <c r="CB20" s="684"/>
      <c r="CD20" s="685" t="s">
        <v>267</v>
      </c>
      <c r="CE20" s="682"/>
      <c r="CF20" s="682"/>
      <c r="CG20" s="682"/>
      <c r="CH20" s="682"/>
      <c r="CI20" s="682"/>
      <c r="CJ20" s="682"/>
      <c r="CK20" s="682"/>
      <c r="CL20" s="682"/>
      <c r="CM20" s="682"/>
      <c r="CN20" s="682"/>
      <c r="CO20" s="682"/>
      <c r="CP20" s="682"/>
      <c r="CQ20" s="683"/>
      <c r="CR20" s="641">
        <v>81386390</v>
      </c>
      <c r="CS20" s="644"/>
      <c r="CT20" s="644"/>
      <c r="CU20" s="644"/>
      <c r="CV20" s="644"/>
      <c r="CW20" s="644"/>
      <c r="CX20" s="644"/>
      <c r="CY20" s="645"/>
      <c r="CZ20" s="703">
        <v>100</v>
      </c>
      <c r="DA20" s="703"/>
      <c r="DB20" s="703"/>
      <c r="DC20" s="703"/>
      <c r="DD20" s="649">
        <v>9315437</v>
      </c>
      <c r="DE20" s="644"/>
      <c r="DF20" s="644"/>
      <c r="DG20" s="644"/>
      <c r="DH20" s="644"/>
      <c r="DI20" s="644"/>
      <c r="DJ20" s="644"/>
      <c r="DK20" s="644"/>
      <c r="DL20" s="644"/>
      <c r="DM20" s="644"/>
      <c r="DN20" s="644"/>
      <c r="DO20" s="644"/>
      <c r="DP20" s="645"/>
      <c r="DQ20" s="649">
        <v>52828090</v>
      </c>
      <c r="DR20" s="644"/>
      <c r="DS20" s="644"/>
      <c r="DT20" s="644"/>
      <c r="DU20" s="644"/>
      <c r="DV20" s="644"/>
      <c r="DW20" s="644"/>
      <c r="DX20" s="644"/>
      <c r="DY20" s="644"/>
      <c r="DZ20" s="644"/>
      <c r="EA20" s="644"/>
      <c r="EB20" s="644"/>
      <c r="EC20" s="684"/>
    </row>
    <row r="21" spans="2:133" ht="11.25" customHeight="1">
      <c r="B21" s="638" t="s">
        <v>268</v>
      </c>
      <c r="C21" s="639"/>
      <c r="D21" s="639"/>
      <c r="E21" s="639"/>
      <c r="F21" s="639"/>
      <c r="G21" s="639"/>
      <c r="H21" s="639"/>
      <c r="I21" s="639"/>
      <c r="J21" s="639"/>
      <c r="K21" s="639"/>
      <c r="L21" s="639"/>
      <c r="M21" s="639"/>
      <c r="N21" s="639"/>
      <c r="O21" s="639"/>
      <c r="P21" s="639"/>
      <c r="Q21" s="640"/>
      <c r="R21" s="641" t="s">
        <v>122</v>
      </c>
      <c r="S21" s="644"/>
      <c r="T21" s="644"/>
      <c r="U21" s="644"/>
      <c r="V21" s="644"/>
      <c r="W21" s="644"/>
      <c r="X21" s="644"/>
      <c r="Y21" s="645"/>
      <c r="Z21" s="703" t="s">
        <v>122</v>
      </c>
      <c r="AA21" s="703"/>
      <c r="AB21" s="703"/>
      <c r="AC21" s="703"/>
      <c r="AD21" s="704" t="s">
        <v>238</v>
      </c>
      <c r="AE21" s="704"/>
      <c r="AF21" s="704"/>
      <c r="AG21" s="704"/>
      <c r="AH21" s="704"/>
      <c r="AI21" s="704"/>
      <c r="AJ21" s="704"/>
      <c r="AK21" s="704"/>
      <c r="AL21" s="646" t="s">
        <v>122</v>
      </c>
      <c r="AM21" s="647"/>
      <c r="AN21" s="647"/>
      <c r="AO21" s="705"/>
      <c r="AP21" s="749" t="s">
        <v>269</v>
      </c>
      <c r="AQ21" s="756"/>
      <c r="AR21" s="756"/>
      <c r="AS21" s="756"/>
      <c r="AT21" s="756"/>
      <c r="AU21" s="756"/>
      <c r="AV21" s="756"/>
      <c r="AW21" s="756"/>
      <c r="AX21" s="756"/>
      <c r="AY21" s="756"/>
      <c r="AZ21" s="756"/>
      <c r="BA21" s="756"/>
      <c r="BB21" s="756"/>
      <c r="BC21" s="756"/>
      <c r="BD21" s="756"/>
      <c r="BE21" s="756"/>
      <c r="BF21" s="751"/>
      <c r="BG21" s="641" t="s">
        <v>122</v>
      </c>
      <c r="BH21" s="644"/>
      <c r="BI21" s="644"/>
      <c r="BJ21" s="644"/>
      <c r="BK21" s="644"/>
      <c r="BL21" s="644"/>
      <c r="BM21" s="644"/>
      <c r="BN21" s="645"/>
      <c r="BO21" s="703" t="s">
        <v>122</v>
      </c>
      <c r="BP21" s="703"/>
      <c r="BQ21" s="703"/>
      <c r="BR21" s="703"/>
      <c r="BS21" s="649" t="s">
        <v>122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270</v>
      </c>
      <c r="C22" s="639"/>
      <c r="D22" s="639"/>
      <c r="E22" s="639"/>
      <c r="F22" s="639"/>
      <c r="G22" s="639"/>
      <c r="H22" s="639"/>
      <c r="I22" s="639"/>
      <c r="J22" s="639"/>
      <c r="K22" s="639"/>
      <c r="L22" s="639"/>
      <c r="M22" s="639"/>
      <c r="N22" s="639"/>
      <c r="O22" s="639"/>
      <c r="P22" s="639"/>
      <c r="Q22" s="640"/>
      <c r="R22" s="641">
        <v>49174820</v>
      </c>
      <c r="S22" s="644"/>
      <c r="T22" s="644"/>
      <c r="U22" s="644"/>
      <c r="V22" s="644"/>
      <c r="W22" s="644"/>
      <c r="X22" s="644"/>
      <c r="Y22" s="645"/>
      <c r="Z22" s="703">
        <v>60</v>
      </c>
      <c r="AA22" s="703"/>
      <c r="AB22" s="703"/>
      <c r="AC22" s="703"/>
      <c r="AD22" s="704">
        <v>45855303</v>
      </c>
      <c r="AE22" s="704"/>
      <c r="AF22" s="704"/>
      <c r="AG22" s="704"/>
      <c r="AH22" s="704"/>
      <c r="AI22" s="704"/>
      <c r="AJ22" s="704"/>
      <c r="AK22" s="704"/>
      <c r="AL22" s="646">
        <v>99.1</v>
      </c>
      <c r="AM22" s="647"/>
      <c r="AN22" s="647"/>
      <c r="AO22" s="705"/>
      <c r="AP22" s="749" t="s">
        <v>271</v>
      </c>
      <c r="AQ22" s="756"/>
      <c r="AR22" s="756"/>
      <c r="AS22" s="756"/>
      <c r="AT22" s="756"/>
      <c r="AU22" s="756"/>
      <c r="AV22" s="756"/>
      <c r="AW22" s="756"/>
      <c r="AX22" s="756"/>
      <c r="AY22" s="756"/>
      <c r="AZ22" s="756"/>
      <c r="BA22" s="756"/>
      <c r="BB22" s="756"/>
      <c r="BC22" s="756"/>
      <c r="BD22" s="756"/>
      <c r="BE22" s="756"/>
      <c r="BF22" s="751"/>
      <c r="BG22" s="641" t="s">
        <v>122</v>
      </c>
      <c r="BH22" s="644"/>
      <c r="BI22" s="644"/>
      <c r="BJ22" s="644"/>
      <c r="BK22" s="644"/>
      <c r="BL22" s="644"/>
      <c r="BM22" s="644"/>
      <c r="BN22" s="645"/>
      <c r="BO22" s="703" t="s">
        <v>122</v>
      </c>
      <c r="BP22" s="703"/>
      <c r="BQ22" s="703"/>
      <c r="BR22" s="703"/>
      <c r="BS22" s="649" t="s">
        <v>238</v>
      </c>
      <c r="BT22" s="644"/>
      <c r="BU22" s="644"/>
      <c r="BV22" s="644"/>
      <c r="BW22" s="644"/>
      <c r="BX22" s="644"/>
      <c r="BY22" s="644"/>
      <c r="BZ22" s="644"/>
      <c r="CA22" s="644"/>
      <c r="CB22" s="684"/>
      <c r="CD22" s="758" t="s">
        <v>272</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273</v>
      </c>
      <c r="C23" s="639"/>
      <c r="D23" s="639"/>
      <c r="E23" s="639"/>
      <c r="F23" s="639"/>
      <c r="G23" s="639"/>
      <c r="H23" s="639"/>
      <c r="I23" s="639"/>
      <c r="J23" s="639"/>
      <c r="K23" s="639"/>
      <c r="L23" s="639"/>
      <c r="M23" s="639"/>
      <c r="N23" s="639"/>
      <c r="O23" s="639"/>
      <c r="P23" s="639"/>
      <c r="Q23" s="640"/>
      <c r="R23" s="641">
        <v>49097</v>
      </c>
      <c r="S23" s="644"/>
      <c r="T23" s="644"/>
      <c r="U23" s="644"/>
      <c r="V23" s="644"/>
      <c r="W23" s="644"/>
      <c r="X23" s="644"/>
      <c r="Y23" s="645"/>
      <c r="Z23" s="703">
        <v>0.1</v>
      </c>
      <c r="AA23" s="703"/>
      <c r="AB23" s="703"/>
      <c r="AC23" s="703"/>
      <c r="AD23" s="704">
        <v>49097</v>
      </c>
      <c r="AE23" s="704"/>
      <c r="AF23" s="704"/>
      <c r="AG23" s="704"/>
      <c r="AH23" s="704"/>
      <c r="AI23" s="704"/>
      <c r="AJ23" s="704"/>
      <c r="AK23" s="704"/>
      <c r="AL23" s="646">
        <v>0.1</v>
      </c>
      <c r="AM23" s="647"/>
      <c r="AN23" s="647"/>
      <c r="AO23" s="705"/>
      <c r="AP23" s="749" t="s">
        <v>274</v>
      </c>
      <c r="AQ23" s="756"/>
      <c r="AR23" s="756"/>
      <c r="AS23" s="756"/>
      <c r="AT23" s="756"/>
      <c r="AU23" s="756"/>
      <c r="AV23" s="756"/>
      <c r="AW23" s="756"/>
      <c r="AX23" s="756"/>
      <c r="AY23" s="756"/>
      <c r="AZ23" s="756"/>
      <c r="BA23" s="756"/>
      <c r="BB23" s="756"/>
      <c r="BC23" s="756"/>
      <c r="BD23" s="756"/>
      <c r="BE23" s="756"/>
      <c r="BF23" s="751"/>
      <c r="BG23" s="641">
        <v>2764146</v>
      </c>
      <c r="BH23" s="644"/>
      <c r="BI23" s="644"/>
      <c r="BJ23" s="644"/>
      <c r="BK23" s="644"/>
      <c r="BL23" s="644"/>
      <c r="BM23" s="644"/>
      <c r="BN23" s="645"/>
      <c r="BO23" s="703">
        <v>7</v>
      </c>
      <c r="BP23" s="703"/>
      <c r="BQ23" s="703"/>
      <c r="BR23" s="703"/>
      <c r="BS23" s="649" t="s">
        <v>122</v>
      </c>
      <c r="BT23" s="644"/>
      <c r="BU23" s="644"/>
      <c r="BV23" s="644"/>
      <c r="BW23" s="644"/>
      <c r="BX23" s="644"/>
      <c r="BY23" s="644"/>
      <c r="BZ23" s="644"/>
      <c r="CA23" s="644"/>
      <c r="CB23" s="684"/>
      <c r="CD23" s="758" t="s">
        <v>213</v>
      </c>
      <c r="CE23" s="759"/>
      <c r="CF23" s="759"/>
      <c r="CG23" s="759"/>
      <c r="CH23" s="759"/>
      <c r="CI23" s="759"/>
      <c r="CJ23" s="759"/>
      <c r="CK23" s="759"/>
      <c r="CL23" s="759"/>
      <c r="CM23" s="759"/>
      <c r="CN23" s="759"/>
      <c r="CO23" s="759"/>
      <c r="CP23" s="759"/>
      <c r="CQ23" s="760"/>
      <c r="CR23" s="758" t="s">
        <v>275</v>
      </c>
      <c r="CS23" s="759"/>
      <c r="CT23" s="759"/>
      <c r="CU23" s="759"/>
      <c r="CV23" s="759"/>
      <c r="CW23" s="759"/>
      <c r="CX23" s="759"/>
      <c r="CY23" s="760"/>
      <c r="CZ23" s="758" t="s">
        <v>276</v>
      </c>
      <c r="DA23" s="759"/>
      <c r="DB23" s="759"/>
      <c r="DC23" s="760"/>
      <c r="DD23" s="758" t="s">
        <v>277</v>
      </c>
      <c r="DE23" s="759"/>
      <c r="DF23" s="759"/>
      <c r="DG23" s="759"/>
      <c r="DH23" s="759"/>
      <c r="DI23" s="759"/>
      <c r="DJ23" s="759"/>
      <c r="DK23" s="760"/>
      <c r="DL23" s="767" t="s">
        <v>278</v>
      </c>
      <c r="DM23" s="768"/>
      <c r="DN23" s="768"/>
      <c r="DO23" s="768"/>
      <c r="DP23" s="768"/>
      <c r="DQ23" s="768"/>
      <c r="DR23" s="768"/>
      <c r="DS23" s="768"/>
      <c r="DT23" s="768"/>
      <c r="DU23" s="768"/>
      <c r="DV23" s="769"/>
      <c r="DW23" s="758" t="s">
        <v>279</v>
      </c>
      <c r="DX23" s="759"/>
      <c r="DY23" s="759"/>
      <c r="DZ23" s="759"/>
      <c r="EA23" s="759"/>
      <c r="EB23" s="759"/>
      <c r="EC23" s="760"/>
    </row>
    <row r="24" spans="2:133" ht="11.25" customHeight="1">
      <c r="B24" s="638" t="s">
        <v>280</v>
      </c>
      <c r="C24" s="639"/>
      <c r="D24" s="639"/>
      <c r="E24" s="639"/>
      <c r="F24" s="639"/>
      <c r="G24" s="639"/>
      <c r="H24" s="639"/>
      <c r="I24" s="639"/>
      <c r="J24" s="639"/>
      <c r="K24" s="639"/>
      <c r="L24" s="639"/>
      <c r="M24" s="639"/>
      <c r="N24" s="639"/>
      <c r="O24" s="639"/>
      <c r="P24" s="639"/>
      <c r="Q24" s="640"/>
      <c r="R24" s="641">
        <v>1993853</v>
      </c>
      <c r="S24" s="644"/>
      <c r="T24" s="644"/>
      <c r="U24" s="644"/>
      <c r="V24" s="644"/>
      <c r="W24" s="644"/>
      <c r="X24" s="644"/>
      <c r="Y24" s="645"/>
      <c r="Z24" s="703">
        <v>2.4</v>
      </c>
      <c r="AA24" s="703"/>
      <c r="AB24" s="703"/>
      <c r="AC24" s="703"/>
      <c r="AD24" s="704" t="s">
        <v>122</v>
      </c>
      <c r="AE24" s="704"/>
      <c r="AF24" s="704"/>
      <c r="AG24" s="704"/>
      <c r="AH24" s="704"/>
      <c r="AI24" s="704"/>
      <c r="AJ24" s="704"/>
      <c r="AK24" s="704"/>
      <c r="AL24" s="646" t="s">
        <v>238</v>
      </c>
      <c r="AM24" s="647"/>
      <c r="AN24" s="647"/>
      <c r="AO24" s="705"/>
      <c r="AP24" s="749" t="s">
        <v>281</v>
      </c>
      <c r="AQ24" s="756"/>
      <c r="AR24" s="756"/>
      <c r="AS24" s="756"/>
      <c r="AT24" s="756"/>
      <c r="AU24" s="756"/>
      <c r="AV24" s="756"/>
      <c r="AW24" s="756"/>
      <c r="AX24" s="756"/>
      <c r="AY24" s="756"/>
      <c r="AZ24" s="756"/>
      <c r="BA24" s="756"/>
      <c r="BB24" s="756"/>
      <c r="BC24" s="756"/>
      <c r="BD24" s="756"/>
      <c r="BE24" s="756"/>
      <c r="BF24" s="751"/>
      <c r="BG24" s="641" t="s">
        <v>122</v>
      </c>
      <c r="BH24" s="644"/>
      <c r="BI24" s="644"/>
      <c r="BJ24" s="644"/>
      <c r="BK24" s="644"/>
      <c r="BL24" s="644"/>
      <c r="BM24" s="644"/>
      <c r="BN24" s="645"/>
      <c r="BO24" s="703" t="s">
        <v>122</v>
      </c>
      <c r="BP24" s="703"/>
      <c r="BQ24" s="703"/>
      <c r="BR24" s="703"/>
      <c r="BS24" s="649" t="s">
        <v>122</v>
      </c>
      <c r="BT24" s="644"/>
      <c r="BU24" s="644"/>
      <c r="BV24" s="644"/>
      <c r="BW24" s="644"/>
      <c r="BX24" s="644"/>
      <c r="BY24" s="644"/>
      <c r="BZ24" s="644"/>
      <c r="CA24" s="644"/>
      <c r="CB24" s="684"/>
      <c r="CD24" s="712" t="s">
        <v>282</v>
      </c>
      <c r="CE24" s="713"/>
      <c r="CF24" s="713"/>
      <c r="CG24" s="713"/>
      <c r="CH24" s="713"/>
      <c r="CI24" s="713"/>
      <c r="CJ24" s="713"/>
      <c r="CK24" s="713"/>
      <c r="CL24" s="713"/>
      <c r="CM24" s="713"/>
      <c r="CN24" s="713"/>
      <c r="CO24" s="713"/>
      <c r="CP24" s="713"/>
      <c r="CQ24" s="714"/>
      <c r="CR24" s="706">
        <v>44350322</v>
      </c>
      <c r="CS24" s="707"/>
      <c r="CT24" s="707"/>
      <c r="CU24" s="707"/>
      <c r="CV24" s="707"/>
      <c r="CW24" s="707"/>
      <c r="CX24" s="707"/>
      <c r="CY24" s="753"/>
      <c r="CZ24" s="754">
        <v>54.5</v>
      </c>
      <c r="DA24" s="723"/>
      <c r="DB24" s="723"/>
      <c r="DC24" s="757"/>
      <c r="DD24" s="752">
        <v>27769195</v>
      </c>
      <c r="DE24" s="707"/>
      <c r="DF24" s="707"/>
      <c r="DG24" s="707"/>
      <c r="DH24" s="707"/>
      <c r="DI24" s="707"/>
      <c r="DJ24" s="707"/>
      <c r="DK24" s="753"/>
      <c r="DL24" s="752">
        <v>27407653</v>
      </c>
      <c r="DM24" s="707"/>
      <c r="DN24" s="707"/>
      <c r="DO24" s="707"/>
      <c r="DP24" s="707"/>
      <c r="DQ24" s="707"/>
      <c r="DR24" s="707"/>
      <c r="DS24" s="707"/>
      <c r="DT24" s="707"/>
      <c r="DU24" s="707"/>
      <c r="DV24" s="753"/>
      <c r="DW24" s="754">
        <v>56</v>
      </c>
      <c r="DX24" s="723"/>
      <c r="DY24" s="723"/>
      <c r="DZ24" s="723"/>
      <c r="EA24" s="723"/>
      <c r="EB24" s="723"/>
      <c r="EC24" s="755"/>
    </row>
    <row r="25" spans="2:133" ht="11.25" customHeight="1">
      <c r="B25" s="638" t="s">
        <v>283</v>
      </c>
      <c r="C25" s="639"/>
      <c r="D25" s="639"/>
      <c r="E25" s="639"/>
      <c r="F25" s="639"/>
      <c r="G25" s="639"/>
      <c r="H25" s="639"/>
      <c r="I25" s="639"/>
      <c r="J25" s="639"/>
      <c r="K25" s="639"/>
      <c r="L25" s="639"/>
      <c r="M25" s="639"/>
      <c r="N25" s="639"/>
      <c r="O25" s="639"/>
      <c r="P25" s="639"/>
      <c r="Q25" s="640"/>
      <c r="R25" s="641">
        <v>887919</v>
      </c>
      <c r="S25" s="644"/>
      <c r="T25" s="644"/>
      <c r="U25" s="644"/>
      <c r="V25" s="644"/>
      <c r="W25" s="644"/>
      <c r="X25" s="644"/>
      <c r="Y25" s="645"/>
      <c r="Z25" s="703">
        <v>1.1000000000000001</v>
      </c>
      <c r="AA25" s="703"/>
      <c r="AB25" s="703"/>
      <c r="AC25" s="703"/>
      <c r="AD25" s="704">
        <v>331656</v>
      </c>
      <c r="AE25" s="704"/>
      <c r="AF25" s="704"/>
      <c r="AG25" s="704"/>
      <c r="AH25" s="704"/>
      <c r="AI25" s="704"/>
      <c r="AJ25" s="704"/>
      <c r="AK25" s="704"/>
      <c r="AL25" s="646">
        <v>0.7</v>
      </c>
      <c r="AM25" s="647"/>
      <c r="AN25" s="647"/>
      <c r="AO25" s="705"/>
      <c r="AP25" s="749" t="s">
        <v>284</v>
      </c>
      <c r="AQ25" s="756"/>
      <c r="AR25" s="756"/>
      <c r="AS25" s="756"/>
      <c r="AT25" s="756"/>
      <c r="AU25" s="756"/>
      <c r="AV25" s="756"/>
      <c r="AW25" s="756"/>
      <c r="AX25" s="756"/>
      <c r="AY25" s="756"/>
      <c r="AZ25" s="756"/>
      <c r="BA25" s="756"/>
      <c r="BB25" s="756"/>
      <c r="BC25" s="756"/>
      <c r="BD25" s="756"/>
      <c r="BE25" s="756"/>
      <c r="BF25" s="751"/>
      <c r="BG25" s="641" t="s">
        <v>122</v>
      </c>
      <c r="BH25" s="644"/>
      <c r="BI25" s="644"/>
      <c r="BJ25" s="644"/>
      <c r="BK25" s="644"/>
      <c r="BL25" s="644"/>
      <c r="BM25" s="644"/>
      <c r="BN25" s="645"/>
      <c r="BO25" s="703" t="s">
        <v>238</v>
      </c>
      <c r="BP25" s="703"/>
      <c r="BQ25" s="703"/>
      <c r="BR25" s="703"/>
      <c r="BS25" s="649" t="s">
        <v>122</v>
      </c>
      <c r="BT25" s="644"/>
      <c r="BU25" s="644"/>
      <c r="BV25" s="644"/>
      <c r="BW25" s="644"/>
      <c r="BX25" s="644"/>
      <c r="BY25" s="644"/>
      <c r="BZ25" s="644"/>
      <c r="CA25" s="644"/>
      <c r="CB25" s="684"/>
      <c r="CD25" s="685" t="s">
        <v>285</v>
      </c>
      <c r="CE25" s="682"/>
      <c r="CF25" s="682"/>
      <c r="CG25" s="682"/>
      <c r="CH25" s="682"/>
      <c r="CI25" s="682"/>
      <c r="CJ25" s="682"/>
      <c r="CK25" s="682"/>
      <c r="CL25" s="682"/>
      <c r="CM25" s="682"/>
      <c r="CN25" s="682"/>
      <c r="CO25" s="682"/>
      <c r="CP25" s="682"/>
      <c r="CQ25" s="683"/>
      <c r="CR25" s="641">
        <v>15417748</v>
      </c>
      <c r="CS25" s="642"/>
      <c r="CT25" s="642"/>
      <c r="CU25" s="642"/>
      <c r="CV25" s="642"/>
      <c r="CW25" s="642"/>
      <c r="CX25" s="642"/>
      <c r="CY25" s="643"/>
      <c r="CZ25" s="646">
        <v>18.899999999999999</v>
      </c>
      <c r="DA25" s="675"/>
      <c r="DB25" s="675"/>
      <c r="DC25" s="676"/>
      <c r="DD25" s="649">
        <v>13274921</v>
      </c>
      <c r="DE25" s="642"/>
      <c r="DF25" s="642"/>
      <c r="DG25" s="642"/>
      <c r="DH25" s="642"/>
      <c r="DI25" s="642"/>
      <c r="DJ25" s="642"/>
      <c r="DK25" s="643"/>
      <c r="DL25" s="649">
        <v>13014456</v>
      </c>
      <c r="DM25" s="642"/>
      <c r="DN25" s="642"/>
      <c r="DO25" s="642"/>
      <c r="DP25" s="642"/>
      <c r="DQ25" s="642"/>
      <c r="DR25" s="642"/>
      <c r="DS25" s="642"/>
      <c r="DT25" s="642"/>
      <c r="DU25" s="642"/>
      <c r="DV25" s="643"/>
      <c r="DW25" s="646">
        <v>26.6</v>
      </c>
      <c r="DX25" s="675"/>
      <c r="DY25" s="675"/>
      <c r="DZ25" s="675"/>
      <c r="EA25" s="675"/>
      <c r="EB25" s="675"/>
      <c r="EC25" s="677"/>
    </row>
    <row r="26" spans="2:133" ht="11.25" customHeight="1">
      <c r="B26" s="638" t="s">
        <v>286</v>
      </c>
      <c r="C26" s="639"/>
      <c r="D26" s="639"/>
      <c r="E26" s="639"/>
      <c r="F26" s="639"/>
      <c r="G26" s="639"/>
      <c r="H26" s="639"/>
      <c r="I26" s="639"/>
      <c r="J26" s="639"/>
      <c r="K26" s="639"/>
      <c r="L26" s="639"/>
      <c r="M26" s="639"/>
      <c r="N26" s="639"/>
      <c r="O26" s="639"/>
      <c r="P26" s="639"/>
      <c r="Q26" s="640"/>
      <c r="R26" s="641">
        <v>874525</v>
      </c>
      <c r="S26" s="644"/>
      <c r="T26" s="644"/>
      <c r="U26" s="644"/>
      <c r="V26" s="644"/>
      <c r="W26" s="644"/>
      <c r="X26" s="644"/>
      <c r="Y26" s="645"/>
      <c r="Z26" s="703">
        <v>1.1000000000000001</v>
      </c>
      <c r="AA26" s="703"/>
      <c r="AB26" s="703"/>
      <c r="AC26" s="703"/>
      <c r="AD26" s="704">
        <v>215</v>
      </c>
      <c r="AE26" s="704"/>
      <c r="AF26" s="704"/>
      <c r="AG26" s="704"/>
      <c r="AH26" s="704"/>
      <c r="AI26" s="704"/>
      <c r="AJ26" s="704"/>
      <c r="AK26" s="704"/>
      <c r="AL26" s="646">
        <v>0</v>
      </c>
      <c r="AM26" s="647"/>
      <c r="AN26" s="647"/>
      <c r="AO26" s="705"/>
      <c r="AP26" s="749" t="s">
        <v>287</v>
      </c>
      <c r="AQ26" s="750"/>
      <c r="AR26" s="750"/>
      <c r="AS26" s="750"/>
      <c r="AT26" s="750"/>
      <c r="AU26" s="750"/>
      <c r="AV26" s="750"/>
      <c r="AW26" s="750"/>
      <c r="AX26" s="750"/>
      <c r="AY26" s="750"/>
      <c r="AZ26" s="750"/>
      <c r="BA26" s="750"/>
      <c r="BB26" s="750"/>
      <c r="BC26" s="750"/>
      <c r="BD26" s="750"/>
      <c r="BE26" s="750"/>
      <c r="BF26" s="751"/>
      <c r="BG26" s="641" t="s">
        <v>122</v>
      </c>
      <c r="BH26" s="644"/>
      <c r="BI26" s="644"/>
      <c r="BJ26" s="644"/>
      <c r="BK26" s="644"/>
      <c r="BL26" s="644"/>
      <c r="BM26" s="644"/>
      <c r="BN26" s="645"/>
      <c r="BO26" s="703" t="s">
        <v>131</v>
      </c>
      <c r="BP26" s="703"/>
      <c r="BQ26" s="703"/>
      <c r="BR26" s="703"/>
      <c r="BS26" s="649" t="s">
        <v>122</v>
      </c>
      <c r="BT26" s="644"/>
      <c r="BU26" s="644"/>
      <c r="BV26" s="644"/>
      <c r="BW26" s="644"/>
      <c r="BX26" s="644"/>
      <c r="BY26" s="644"/>
      <c r="BZ26" s="644"/>
      <c r="CA26" s="644"/>
      <c r="CB26" s="684"/>
      <c r="CD26" s="685" t="s">
        <v>288</v>
      </c>
      <c r="CE26" s="682"/>
      <c r="CF26" s="682"/>
      <c r="CG26" s="682"/>
      <c r="CH26" s="682"/>
      <c r="CI26" s="682"/>
      <c r="CJ26" s="682"/>
      <c r="CK26" s="682"/>
      <c r="CL26" s="682"/>
      <c r="CM26" s="682"/>
      <c r="CN26" s="682"/>
      <c r="CO26" s="682"/>
      <c r="CP26" s="682"/>
      <c r="CQ26" s="683"/>
      <c r="CR26" s="641">
        <v>10109487</v>
      </c>
      <c r="CS26" s="644"/>
      <c r="CT26" s="644"/>
      <c r="CU26" s="644"/>
      <c r="CV26" s="644"/>
      <c r="CW26" s="644"/>
      <c r="CX26" s="644"/>
      <c r="CY26" s="645"/>
      <c r="CZ26" s="646">
        <v>12.4</v>
      </c>
      <c r="DA26" s="675"/>
      <c r="DB26" s="675"/>
      <c r="DC26" s="676"/>
      <c r="DD26" s="649">
        <v>8682254</v>
      </c>
      <c r="DE26" s="644"/>
      <c r="DF26" s="644"/>
      <c r="DG26" s="644"/>
      <c r="DH26" s="644"/>
      <c r="DI26" s="644"/>
      <c r="DJ26" s="644"/>
      <c r="DK26" s="645"/>
      <c r="DL26" s="649" t="s">
        <v>122</v>
      </c>
      <c r="DM26" s="644"/>
      <c r="DN26" s="644"/>
      <c r="DO26" s="644"/>
      <c r="DP26" s="644"/>
      <c r="DQ26" s="644"/>
      <c r="DR26" s="644"/>
      <c r="DS26" s="644"/>
      <c r="DT26" s="644"/>
      <c r="DU26" s="644"/>
      <c r="DV26" s="645"/>
      <c r="DW26" s="646" t="s">
        <v>122</v>
      </c>
      <c r="DX26" s="675"/>
      <c r="DY26" s="675"/>
      <c r="DZ26" s="675"/>
      <c r="EA26" s="675"/>
      <c r="EB26" s="675"/>
      <c r="EC26" s="677"/>
    </row>
    <row r="27" spans="2:133" ht="11.25" customHeight="1">
      <c r="B27" s="638" t="s">
        <v>289</v>
      </c>
      <c r="C27" s="639"/>
      <c r="D27" s="639"/>
      <c r="E27" s="639"/>
      <c r="F27" s="639"/>
      <c r="G27" s="639"/>
      <c r="H27" s="639"/>
      <c r="I27" s="639"/>
      <c r="J27" s="639"/>
      <c r="K27" s="639"/>
      <c r="L27" s="639"/>
      <c r="M27" s="639"/>
      <c r="N27" s="639"/>
      <c r="O27" s="639"/>
      <c r="P27" s="639"/>
      <c r="Q27" s="640"/>
      <c r="R27" s="641">
        <v>13178696</v>
      </c>
      <c r="S27" s="644"/>
      <c r="T27" s="644"/>
      <c r="U27" s="644"/>
      <c r="V27" s="644"/>
      <c r="W27" s="644"/>
      <c r="X27" s="644"/>
      <c r="Y27" s="645"/>
      <c r="Z27" s="703">
        <v>16.100000000000001</v>
      </c>
      <c r="AA27" s="703"/>
      <c r="AB27" s="703"/>
      <c r="AC27" s="703"/>
      <c r="AD27" s="704" t="s">
        <v>131</v>
      </c>
      <c r="AE27" s="704"/>
      <c r="AF27" s="704"/>
      <c r="AG27" s="704"/>
      <c r="AH27" s="704"/>
      <c r="AI27" s="704"/>
      <c r="AJ27" s="704"/>
      <c r="AK27" s="704"/>
      <c r="AL27" s="646" t="s">
        <v>238</v>
      </c>
      <c r="AM27" s="647"/>
      <c r="AN27" s="647"/>
      <c r="AO27" s="705"/>
      <c r="AP27" s="638" t="s">
        <v>290</v>
      </c>
      <c r="AQ27" s="639"/>
      <c r="AR27" s="639"/>
      <c r="AS27" s="639"/>
      <c r="AT27" s="639"/>
      <c r="AU27" s="639"/>
      <c r="AV27" s="639"/>
      <c r="AW27" s="639"/>
      <c r="AX27" s="639"/>
      <c r="AY27" s="639"/>
      <c r="AZ27" s="639"/>
      <c r="BA27" s="639"/>
      <c r="BB27" s="639"/>
      <c r="BC27" s="639"/>
      <c r="BD27" s="639"/>
      <c r="BE27" s="639"/>
      <c r="BF27" s="640"/>
      <c r="BG27" s="641">
        <v>39430267</v>
      </c>
      <c r="BH27" s="644"/>
      <c r="BI27" s="644"/>
      <c r="BJ27" s="644"/>
      <c r="BK27" s="644"/>
      <c r="BL27" s="644"/>
      <c r="BM27" s="644"/>
      <c r="BN27" s="645"/>
      <c r="BO27" s="703">
        <v>100</v>
      </c>
      <c r="BP27" s="703"/>
      <c r="BQ27" s="703"/>
      <c r="BR27" s="703"/>
      <c r="BS27" s="649">
        <v>449393</v>
      </c>
      <c r="BT27" s="644"/>
      <c r="BU27" s="644"/>
      <c r="BV27" s="644"/>
      <c r="BW27" s="644"/>
      <c r="BX27" s="644"/>
      <c r="BY27" s="644"/>
      <c r="BZ27" s="644"/>
      <c r="CA27" s="644"/>
      <c r="CB27" s="684"/>
      <c r="CD27" s="685" t="s">
        <v>291</v>
      </c>
      <c r="CE27" s="682"/>
      <c r="CF27" s="682"/>
      <c r="CG27" s="682"/>
      <c r="CH27" s="682"/>
      <c r="CI27" s="682"/>
      <c r="CJ27" s="682"/>
      <c r="CK27" s="682"/>
      <c r="CL27" s="682"/>
      <c r="CM27" s="682"/>
      <c r="CN27" s="682"/>
      <c r="CO27" s="682"/>
      <c r="CP27" s="682"/>
      <c r="CQ27" s="683"/>
      <c r="CR27" s="641">
        <v>21081436</v>
      </c>
      <c r="CS27" s="642"/>
      <c r="CT27" s="642"/>
      <c r="CU27" s="642"/>
      <c r="CV27" s="642"/>
      <c r="CW27" s="642"/>
      <c r="CX27" s="642"/>
      <c r="CY27" s="643"/>
      <c r="CZ27" s="646">
        <v>25.9</v>
      </c>
      <c r="DA27" s="675"/>
      <c r="DB27" s="675"/>
      <c r="DC27" s="676"/>
      <c r="DD27" s="649">
        <v>6685401</v>
      </c>
      <c r="DE27" s="642"/>
      <c r="DF27" s="642"/>
      <c r="DG27" s="642"/>
      <c r="DH27" s="642"/>
      <c r="DI27" s="642"/>
      <c r="DJ27" s="642"/>
      <c r="DK27" s="643"/>
      <c r="DL27" s="649">
        <v>6584324</v>
      </c>
      <c r="DM27" s="642"/>
      <c r="DN27" s="642"/>
      <c r="DO27" s="642"/>
      <c r="DP27" s="642"/>
      <c r="DQ27" s="642"/>
      <c r="DR27" s="642"/>
      <c r="DS27" s="642"/>
      <c r="DT27" s="642"/>
      <c r="DU27" s="642"/>
      <c r="DV27" s="643"/>
      <c r="DW27" s="646">
        <v>13.4</v>
      </c>
      <c r="DX27" s="675"/>
      <c r="DY27" s="675"/>
      <c r="DZ27" s="675"/>
      <c r="EA27" s="675"/>
      <c r="EB27" s="675"/>
      <c r="EC27" s="677"/>
    </row>
    <row r="28" spans="2:133" ht="11.25" customHeight="1">
      <c r="B28" s="746" t="s">
        <v>292</v>
      </c>
      <c r="C28" s="747"/>
      <c r="D28" s="747"/>
      <c r="E28" s="747"/>
      <c r="F28" s="747"/>
      <c r="G28" s="747"/>
      <c r="H28" s="747"/>
      <c r="I28" s="747"/>
      <c r="J28" s="747"/>
      <c r="K28" s="747"/>
      <c r="L28" s="747"/>
      <c r="M28" s="747"/>
      <c r="N28" s="747"/>
      <c r="O28" s="747"/>
      <c r="P28" s="747"/>
      <c r="Q28" s="748"/>
      <c r="R28" s="641" t="s">
        <v>238</v>
      </c>
      <c r="S28" s="644"/>
      <c r="T28" s="644"/>
      <c r="U28" s="644"/>
      <c r="V28" s="644"/>
      <c r="W28" s="644"/>
      <c r="X28" s="644"/>
      <c r="Y28" s="645"/>
      <c r="Z28" s="703" t="s">
        <v>122</v>
      </c>
      <c r="AA28" s="703"/>
      <c r="AB28" s="703"/>
      <c r="AC28" s="703"/>
      <c r="AD28" s="704" t="s">
        <v>238</v>
      </c>
      <c r="AE28" s="704"/>
      <c r="AF28" s="704"/>
      <c r="AG28" s="704"/>
      <c r="AH28" s="704"/>
      <c r="AI28" s="704"/>
      <c r="AJ28" s="704"/>
      <c r="AK28" s="704"/>
      <c r="AL28" s="646" t="s">
        <v>131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293</v>
      </c>
      <c r="CE28" s="682"/>
      <c r="CF28" s="682"/>
      <c r="CG28" s="682"/>
      <c r="CH28" s="682"/>
      <c r="CI28" s="682"/>
      <c r="CJ28" s="682"/>
      <c r="CK28" s="682"/>
      <c r="CL28" s="682"/>
      <c r="CM28" s="682"/>
      <c r="CN28" s="682"/>
      <c r="CO28" s="682"/>
      <c r="CP28" s="682"/>
      <c r="CQ28" s="683"/>
      <c r="CR28" s="641">
        <v>7851138</v>
      </c>
      <c r="CS28" s="644"/>
      <c r="CT28" s="644"/>
      <c r="CU28" s="644"/>
      <c r="CV28" s="644"/>
      <c r="CW28" s="644"/>
      <c r="CX28" s="644"/>
      <c r="CY28" s="645"/>
      <c r="CZ28" s="646">
        <v>9.6</v>
      </c>
      <c r="DA28" s="675"/>
      <c r="DB28" s="675"/>
      <c r="DC28" s="676"/>
      <c r="DD28" s="649">
        <v>7808873</v>
      </c>
      <c r="DE28" s="644"/>
      <c r="DF28" s="644"/>
      <c r="DG28" s="644"/>
      <c r="DH28" s="644"/>
      <c r="DI28" s="644"/>
      <c r="DJ28" s="644"/>
      <c r="DK28" s="645"/>
      <c r="DL28" s="649">
        <v>7808873</v>
      </c>
      <c r="DM28" s="644"/>
      <c r="DN28" s="644"/>
      <c r="DO28" s="644"/>
      <c r="DP28" s="644"/>
      <c r="DQ28" s="644"/>
      <c r="DR28" s="644"/>
      <c r="DS28" s="644"/>
      <c r="DT28" s="644"/>
      <c r="DU28" s="644"/>
      <c r="DV28" s="645"/>
      <c r="DW28" s="646">
        <v>15.9</v>
      </c>
      <c r="DX28" s="675"/>
      <c r="DY28" s="675"/>
      <c r="DZ28" s="675"/>
      <c r="EA28" s="675"/>
      <c r="EB28" s="675"/>
      <c r="EC28" s="677"/>
    </row>
    <row r="29" spans="2:133" ht="11.25" customHeight="1">
      <c r="B29" s="638" t="s">
        <v>294</v>
      </c>
      <c r="C29" s="639"/>
      <c r="D29" s="639"/>
      <c r="E29" s="639"/>
      <c r="F29" s="639"/>
      <c r="G29" s="639"/>
      <c r="H29" s="639"/>
      <c r="I29" s="639"/>
      <c r="J29" s="639"/>
      <c r="K29" s="639"/>
      <c r="L29" s="639"/>
      <c r="M29" s="639"/>
      <c r="N29" s="639"/>
      <c r="O29" s="639"/>
      <c r="P29" s="639"/>
      <c r="Q29" s="640"/>
      <c r="R29" s="641">
        <v>6329532</v>
      </c>
      <c r="S29" s="644"/>
      <c r="T29" s="644"/>
      <c r="U29" s="644"/>
      <c r="V29" s="644"/>
      <c r="W29" s="644"/>
      <c r="X29" s="644"/>
      <c r="Y29" s="645"/>
      <c r="Z29" s="703">
        <v>7.7</v>
      </c>
      <c r="AA29" s="703"/>
      <c r="AB29" s="703"/>
      <c r="AC29" s="703"/>
      <c r="AD29" s="704" t="s">
        <v>131</v>
      </c>
      <c r="AE29" s="704"/>
      <c r="AF29" s="704"/>
      <c r="AG29" s="704"/>
      <c r="AH29" s="704"/>
      <c r="AI29" s="704"/>
      <c r="AJ29" s="704"/>
      <c r="AK29" s="704"/>
      <c r="AL29" s="646" t="s">
        <v>238</v>
      </c>
      <c r="AM29" s="647"/>
      <c r="AN29" s="647"/>
      <c r="AO29" s="705"/>
      <c r="AP29" s="715" t="s">
        <v>213</v>
      </c>
      <c r="AQ29" s="716"/>
      <c r="AR29" s="716"/>
      <c r="AS29" s="716"/>
      <c r="AT29" s="716"/>
      <c r="AU29" s="716"/>
      <c r="AV29" s="716"/>
      <c r="AW29" s="716"/>
      <c r="AX29" s="716"/>
      <c r="AY29" s="716"/>
      <c r="AZ29" s="716"/>
      <c r="BA29" s="716"/>
      <c r="BB29" s="716"/>
      <c r="BC29" s="716"/>
      <c r="BD29" s="716"/>
      <c r="BE29" s="716"/>
      <c r="BF29" s="717"/>
      <c r="BG29" s="715" t="s">
        <v>295</v>
      </c>
      <c r="BH29" s="743"/>
      <c r="BI29" s="743"/>
      <c r="BJ29" s="743"/>
      <c r="BK29" s="743"/>
      <c r="BL29" s="743"/>
      <c r="BM29" s="743"/>
      <c r="BN29" s="743"/>
      <c r="BO29" s="743"/>
      <c r="BP29" s="743"/>
      <c r="BQ29" s="744"/>
      <c r="BR29" s="715" t="s">
        <v>296</v>
      </c>
      <c r="BS29" s="743"/>
      <c r="BT29" s="743"/>
      <c r="BU29" s="743"/>
      <c r="BV29" s="743"/>
      <c r="BW29" s="743"/>
      <c r="BX29" s="743"/>
      <c r="BY29" s="743"/>
      <c r="BZ29" s="743"/>
      <c r="CA29" s="743"/>
      <c r="CB29" s="744"/>
      <c r="CD29" s="725" t="s">
        <v>297</v>
      </c>
      <c r="CE29" s="726"/>
      <c r="CF29" s="685" t="s">
        <v>64</v>
      </c>
      <c r="CG29" s="682"/>
      <c r="CH29" s="682"/>
      <c r="CI29" s="682"/>
      <c r="CJ29" s="682"/>
      <c r="CK29" s="682"/>
      <c r="CL29" s="682"/>
      <c r="CM29" s="682"/>
      <c r="CN29" s="682"/>
      <c r="CO29" s="682"/>
      <c r="CP29" s="682"/>
      <c r="CQ29" s="683"/>
      <c r="CR29" s="641">
        <v>7847875</v>
      </c>
      <c r="CS29" s="642"/>
      <c r="CT29" s="642"/>
      <c r="CU29" s="642"/>
      <c r="CV29" s="642"/>
      <c r="CW29" s="642"/>
      <c r="CX29" s="642"/>
      <c r="CY29" s="643"/>
      <c r="CZ29" s="646">
        <v>9.6</v>
      </c>
      <c r="DA29" s="675"/>
      <c r="DB29" s="675"/>
      <c r="DC29" s="676"/>
      <c r="DD29" s="649">
        <v>7805610</v>
      </c>
      <c r="DE29" s="642"/>
      <c r="DF29" s="642"/>
      <c r="DG29" s="642"/>
      <c r="DH29" s="642"/>
      <c r="DI29" s="642"/>
      <c r="DJ29" s="642"/>
      <c r="DK29" s="643"/>
      <c r="DL29" s="649">
        <v>7805610</v>
      </c>
      <c r="DM29" s="642"/>
      <c r="DN29" s="642"/>
      <c r="DO29" s="642"/>
      <c r="DP29" s="642"/>
      <c r="DQ29" s="642"/>
      <c r="DR29" s="642"/>
      <c r="DS29" s="642"/>
      <c r="DT29" s="642"/>
      <c r="DU29" s="642"/>
      <c r="DV29" s="643"/>
      <c r="DW29" s="646">
        <v>15.9</v>
      </c>
      <c r="DX29" s="675"/>
      <c r="DY29" s="675"/>
      <c r="DZ29" s="675"/>
      <c r="EA29" s="675"/>
      <c r="EB29" s="675"/>
      <c r="EC29" s="677"/>
    </row>
    <row r="30" spans="2:133" ht="11.25" customHeight="1">
      <c r="B30" s="638" t="s">
        <v>298</v>
      </c>
      <c r="C30" s="639"/>
      <c r="D30" s="639"/>
      <c r="E30" s="639"/>
      <c r="F30" s="639"/>
      <c r="G30" s="639"/>
      <c r="H30" s="639"/>
      <c r="I30" s="639"/>
      <c r="J30" s="639"/>
      <c r="K30" s="639"/>
      <c r="L30" s="639"/>
      <c r="M30" s="639"/>
      <c r="N30" s="639"/>
      <c r="O30" s="639"/>
      <c r="P30" s="639"/>
      <c r="Q30" s="640"/>
      <c r="R30" s="641">
        <v>126236</v>
      </c>
      <c r="S30" s="644"/>
      <c r="T30" s="644"/>
      <c r="U30" s="644"/>
      <c r="V30" s="644"/>
      <c r="W30" s="644"/>
      <c r="X30" s="644"/>
      <c r="Y30" s="645"/>
      <c r="Z30" s="703">
        <v>0.2</v>
      </c>
      <c r="AA30" s="703"/>
      <c r="AB30" s="703"/>
      <c r="AC30" s="703"/>
      <c r="AD30" s="704">
        <v>19996</v>
      </c>
      <c r="AE30" s="704"/>
      <c r="AF30" s="704"/>
      <c r="AG30" s="704"/>
      <c r="AH30" s="704"/>
      <c r="AI30" s="704"/>
      <c r="AJ30" s="704"/>
      <c r="AK30" s="704"/>
      <c r="AL30" s="646">
        <v>0</v>
      </c>
      <c r="AM30" s="647"/>
      <c r="AN30" s="647"/>
      <c r="AO30" s="705"/>
      <c r="AP30" s="731" t="s">
        <v>299</v>
      </c>
      <c r="AQ30" s="732"/>
      <c r="AR30" s="732"/>
      <c r="AS30" s="732"/>
      <c r="AT30" s="737" t="s">
        <v>300</v>
      </c>
      <c r="AU30" s="210"/>
      <c r="AV30" s="210"/>
      <c r="AW30" s="210"/>
      <c r="AX30" s="740" t="s">
        <v>179</v>
      </c>
      <c r="AY30" s="741"/>
      <c r="AZ30" s="741"/>
      <c r="BA30" s="741"/>
      <c r="BB30" s="741"/>
      <c r="BC30" s="741"/>
      <c r="BD30" s="741"/>
      <c r="BE30" s="741"/>
      <c r="BF30" s="742"/>
      <c r="BG30" s="721">
        <v>99.3</v>
      </c>
      <c r="BH30" s="722"/>
      <c r="BI30" s="722"/>
      <c r="BJ30" s="722"/>
      <c r="BK30" s="722"/>
      <c r="BL30" s="722"/>
      <c r="BM30" s="723">
        <v>95.8</v>
      </c>
      <c r="BN30" s="722"/>
      <c r="BO30" s="722"/>
      <c r="BP30" s="722"/>
      <c r="BQ30" s="724"/>
      <c r="BR30" s="721">
        <v>99.2</v>
      </c>
      <c r="BS30" s="722"/>
      <c r="BT30" s="722"/>
      <c r="BU30" s="722"/>
      <c r="BV30" s="722"/>
      <c r="BW30" s="722"/>
      <c r="BX30" s="723">
        <v>95.4</v>
      </c>
      <c r="BY30" s="722"/>
      <c r="BZ30" s="722"/>
      <c r="CA30" s="722"/>
      <c r="CB30" s="724"/>
      <c r="CD30" s="727"/>
      <c r="CE30" s="728"/>
      <c r="CF30" s="685" t="s">
        <v>301</v>
      </c>
      <c r="CG30" s="682"/>
      <c r="CH30" s="682"/>
      <c r="CI30" s="682"/>
      <c r="CJ30" s="682"/>
      <c r="CK30" s="682"/>
      <c r="CL30" s="682"/>
      <c r="CM30" s="682"/>
      <c r="CN30" s="682"/>
      <c r="CO30" s="682"/>
      <c r="CP30" s="682"/>
      <c r="CQ30" s="683"/>
      <c r="CR30" s="641">
        <v>7190498</v>
      </c>
      <c r="CS30" s="644"/>
      <c r="CT30" s="644"/>
      <c r="CU30" s="644"/>
      <c r="CV30" s="644"/>
      <c r="CW30" s="644"/>
      <c r="CX30" s="644"/>
      <c r="CY30" s="645"/>
      <c r="CZ30" s="646">
        <v>8.8000000000000007</v>
      </c>
      <c r="DA30" s="675"/>
      <c r="DB30" s="675"/>
      <c r="DC30" s="676"/>
      <c r="DD30" s="649">
        <v>7149667</v>
      </c>
      <c r="DE30" s="644"/>
      <c r="DF30" s="644"/>
      <c r="DG30" s="644"/>
      <c r="DH30" s="644"/>
      <c r="DI30" s="644"/>
      <c r="DJ30" s="644"/>
      <c r="DK30" s="645"/>
      <c r="DL30" s="649">
        <v>7149667</v>
      </c>
      <c r="DM30" s="644"/>
      <c r="DN30" s="644"/>
      <c r="DO30" s="644"/>
      <c r="DP30" s="644"/>
      <c r="DQ30" s="644"/>
      <c r="DR30" s="644"/>
      <c r="DS30" s="644"/>
      <c r="DT30" s="644"/>
      <c r="DU30" s="644"/>
      <c r="DV30" s="645"/>
      <c r="DW30" s="646">
        <v>14.6</v>
      </c>
      <c r="DX30" s="675"/>
      <c r="DY30" s="675"/>
      <c r="DZ30" s="675"/>
      <c r="EA30" s="675"/>
      <c r="EB30" s="675"/>
      <c r="EC30" s="677"/>
    </row>
    <row r="31" spans="2:133" ht="11.25" customHeight="1">
      <c r="B31" s="638" t="s">
        <v>302</v>
      </c>
      <c r="C31" s="639"/>
      <c r="D31" s="639"/>
      <c r="E31" s="639"/>
      <c r="F31" s="639"/>
      <c r="G31" s="639"/>
      <c r="H31" s="639"/>
      <c r="I31" s="639"/>
      <c r="J31" s="639"/>
      <c r="K31" s="639"/>
      <c r="L31" s="639"/>
      <c r="M31" s="639"/>
      <c r="N31" s="639"/>
      <c r="O31" s="639"/>
      <c r="P31" s="639"/>
      <c r="Q31" s="640"/>
      <c r="R31" s="641">
        <v>233567</v>
      </c>
      <c r="S31" s="644"/>
      <c r="T31" s="644"/>
      <c r="U31" s="644"/>
      <c r="V31" s="644"/>
      <c r="W31" s="644"/>
      <c r="X31" s="644"/>
      <c r="Y31" s="645"/>
      <c r="Z31" s="703">
        <v>0.3</v>
      </c>
      <c r="AA31" s="703"/>
      <c r="AB31" s="703"/>
      <c r="AC31" s="703"/>
      <c r="AD31" s="704" t="s">
        <v>238</v>
      </c>
      <c r="AE31" s="704"/>
      <c r="AF31" s="704"/>
      <c r="AG31" s="704"/>
      <c r="AH31" s="704"/>
      <c r="AI31" s="704"/>
      <c r="AJ31" s="704"/>
      <c r="AK31" s="704"/>
      <c r="AL31" s="646" t="s">
        <v>238</v>
      </c>
      <c r="AM31" s="647"/>
      <c r="AN31" s="647"/>
      <c r="AO31" s="705"/>
      <c r="AP31" s="733"/>
      <c r="AQ31" s="734"/>
      <c r="AR31" s="734"/>
      <c r="AS31" s="734"/>
      <c r="AT31" s="738"/>
      <c r="AU31" s="209" t="s">
        <v>303</v>
      </c>
      <c r="AV31" s="209"/>
      <c r="AW31" s="209"/>
      <c r="AX31" s="638" t="s">
        <v>304</v>
      </c>
      <c r="AY31" s="639"/>
      <c r="AZ31" s="639"/>
      <c r="BA31" s="639"/>
      <c r="BB31" s="639"/>
      <c r="BC31" s="639"/>
      <c r="BD31" s="639"/>
      <c r="BE31" s="639"/>
      <c r="BF31" s="640"/>
      <c r="BG31" s="719">
        <v>99.2</v>
      </c>
      <c r="BH31" s="642"/>
      <c r="BI31" s="642"/>
      <c r="BJ31" s="642"/>
      <c r="BK31" s="642"/>
      <c r="BL31" s="642"/>
      <c r="BM31" s="647">
        <v>96.3</v>
      </c>
      <c r="BN31" s="720"/>
      <c r="BO31" s="720"/>
      <c r="BP31" s="720"/>
      <c r="BQ31" s="681"/>
      <c r="BR31" s="719">
        <v>99.1</v>
      </c>
      <c r="BS31" s="642"/>
      <c r="BT31" s="642"/>
      <c r="BU31" s="642"/>
      <c r="BV31" s="642"/>
      <c r="BW31" s="642"/>
      <c r="BX31" s="647">
        <v>95.9</v>
      </c>
      <c r="BY31" s="720"/>
      <c r="BZ31" s="720"/>
      <c r="CA31" s="720"/>
      <c r="CB31" s="681"/>
      <c r="CD31" s="727"/>
      <c r="CE31" s="728"/>
      <c r="CF31" s="685" t="s">
        <v>305</v>
      </c>
      <c r="CG31" s="682"/>
      <c r="CH31" s="682"/>
      <c r="CI31" s="682"/>
      <c r="CJ31" s="682"/>
      <c r="CK31" s="682"/>
      <c r="CL31" s="682"/>
      <c r="CM31" s="682"/>
      <c r="CN31" s="682"/>
      <c r="CO31" s="682"/>
      <c r="CP31" s="682"/>
      <c r="CQ31" s="683"/>
      <c r="CR31" s="641">
        <v>657377</v>
      </c>
      <c r="CS31" s="642"/>
      <c r="CT31" s="642"/>
      <c r="CU31" s="642"/>
      <c r="CV31" s="642"/>
      <c r="CW31" s="642"/>
      <c r="CX31" s="642"/>
      <c r="CY31" s="643"/>
      <c r="CZ31" s="646">
        <v>0.8</v>
      </c>
      <c r="DA31" s="675"/>
      <c r="DB31" s="675"/>
      <c r="DC31" s="676"/>
      <c r="DD31" s="649">
        <v>655943</v>
      </c>
      <c r="DE31" s="642"/>
      <c r="DF31" s="642"/>
      <c r="DG31" s="642"/>
      <c r="DH31" s="642"/>
      <c r="DI31" s="642"/>
      <c r="DJ31" s="642"/>
      <c r="DK31" s="643"/>
      <c r="DL31" s="649">
        <v>655943</v>
      </c>
      <c r="DM31" s="642"/>
      <c r="DN31" s="642"/>
      <c r="DO31" s="642"/>
      <c r="DP31" s="642"/>
      <c r="DQ31" s="642"/>
      <c r="DR31" s="642"/>
      <c r="DS31" s="642"/>
      <c r="DT31" s="642"/>
      <c r="DU31" s="642"/>
      <c r="DV31" s="643"/>
      <c r="DW31" s="646">
        <v>1.3</v>
      </c>
      <c r="DX31" s="675"/>
      <c r="DY31" s="675"/>
      <c r="DZ31" s="675"/>
      <c r="EA31" s="675"/>
      <c r="EB31" s="675"/>
      <c r="EC31" s="677"/>
    </row>
    <row r="32" spans="2:133" ht="11.25" customHeight="1">
      <c r="B32" s="638" t="s">
        <v>306</v>
      </c>
      <c r="C32" s="639"/>
      <c r="D32" s="639"/>
      <c r="E32" s="639"/>
      <c r="F32" s="639"/>
      <c r="G32" s="639"/>
      <c r="H32" s="639"/>
      <c r="I32" s="639"/>
      <c r="J32" s="639"/>
      <c r="K32" s="639"/>
      <c r="L32" s="639"/>
      <c r="M32" s="639"/>
      <c r="N32" s="639"/>
      <c r="O32" s="639"/>
      <c r="P32" s="639"/>
      <c r="Q32" s="640"/>
      <c r="R32" s="641">
        <v>155403</v>
      </c>
      <c r="S32" s="644"/>
      <c r="T32" s="644"/>
      <c r="U32" s="644"/>
      <c r="V32" s="644"/>
      <c r="W32" s="644"/>
      <c r="X32" s="644"/>
      <c r="Y32" s="645"/>
      <c r="Z32" s="703">
        <v>0.2</v>
      </c>
      <c r="AA32" s="703"/>
      <c r="AB32" s="703"/>
      <c r="AC32" s="703"/>
      <c r="AD32" s="704" t="s">
        <v>122</v>
      </c>
      <c r="AE32" s="704"/>
      <c r="AF32" s="704"/>
      <c r="AG32" s="704"/>
      <c r="AH32" s="704"/>
      <c r="AI32" s="704"/>
      <c r="AJ32" s="704"/>
      <c r="AK32" s="704"/>
      <c r="AL32" s="646" t="s">
        <v>122</v>
      </c>
      <c r="AM32" s="647"/>
      <c r="AN32" s="647"/>
      <c r="AO32" s="705"/>
      <c r="AP32" s="735"/>
      <c r="AQ32" s="736"/>
      <c r="AR32" s="736"/>
      <c r="AS32" s="736"/>
      <c r="AT32" s="739"/>
      <c r="AU32" s="211"/>
      <c r="AV32" s="211"/>
      <c r="AW32" s="211"/>
      <c r="AX32" s="653" t="s">
        <v>307</v>
      </c>
      <c r="AY32" s="654"/>
      <c r="AZ32" s="654"/>
      <c r="BA32" s="654"/>
      <c r="BB32" s="654"/>
      <c r="BC32" s="654"/>
      <c r="BD32" s="654"/>
      <c r="BE32" s="654"/>
      <c r="BF32" s="655"/>
      <c r="BG32" s="718">
        <v>99.3</v>
      </c>
      <c r="BH32" s="657"/>
      <c r="BI32" s="657"/>
      <c r="BJ32" s="657"/>
      <c r="BK32" s="657"/>
      <c r="BL32" s="657"/>
      <c r="BM32" s="701">
        <v>95.2</v>
      </c>
      <c r="BN32" s="657"/>
      <c r="BO32" s="657"/>
      <c r="BP32" s="657"/>
      <c r="BQ32" s="694"/>
      <c r="BR32" s="718">
        <v>99.2</v>
      </c>
      <c r="BS32" s="657"/>
      <c r="BT32" s="657"/>
      <c r="BU32" s="657"/>
      <c r="BV32" s="657"/>
      <c r="BW32" s="657"/>
      <c r="BX32" s="701">
        <v>94.6</v>
      </c>
      <c r="BY32" s="657"/>
      <c r="BZ32" s="657"/>
      <c r="CA32" s="657"/>
      <c r="CB32" s="694"/>
      <c r="CD32" s="729"/>
      <c r="CE32" s="730"/>
      <c r="CF32" s="685" t="s">
        <v>308</v>
      </c>
      <c r="CG32" s="682"/>
      <c r="CH32" s="682"/>
      <c r="CI32" s="682"/>
      <c r="CJ32" s="682"/>
      <c r="CK32" s="682"/>
      <c r="CL32" s="682"/>
      <c r="CM32" s="682"/>
      <c r="CN32" s="682"/>
      <c r="CO32" s="682"/>
      <c r="CP32" s="682"/>
      <c r="CQ32" s="683"/>
      <c r="CR32" s="641">
        <v>3263</v>
      </c>
      <c r="CS32" s="644"/>
      <c r="CT32" s="644"/>
      <c r="CU32" s="644"/>
      <c r="CV32" s="644"/>
      <c r="CW32" s="644"/>
      <c r="CX32" s="644"/>
      <c r="CY32" s="645"/>
      <c r="CZ32" s="646">
        <v>0</v>
      </c>
      <c r="DA32" s="675"/>
      <c r="DB32" s="675"/>
      <c r="DC32" s="676"/>
      <c r="DD32" s="649">
        <v>3263</v>
      </c>
      <c r="DE32" s="644"/>
      <c r="DF32" s="644"/>
      <c r="DG32" s="644"/>
      <c r="DH32" s="644"/>
      <c r="DI32" s="644"/>
      <c r="DJ32" s="644"/>
      <c r="DK32" s="645"/>
      <c r="DL32" s="649">
        <v>3263</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309</v>
      </c>
      <c r="C33" s="639"/>
      <c r="D33" s="639"/>
      <c r="E33" s="639"/>
      <c r="F33" s="639"/>
      <c r="G33" s="639"/>
      <c r="H33" s="639"/>
      <c r="I33" s="639"/>
      <c r="J33" s="639"/>
      <c r="K33" s="639"/>
      <c r="L33" s="639"/>
      <c r="M33" s="639"/>
      <c r="N33" s="639"/>
      <c r="O33" s="639"/>
      <c r="P33" s="639"/>
      <c r="Q33" s="640"/>
      <c r="R33" s="641">
        <v>640265</v>
      </c>
      <c r="S33" s="644"/>
      <c r="T33" s="644"/>
      <c r="U33" s="644"/>
      <c r="V33" s="644"/>
      <c r="W33" s="644"/>
      <c r="X33" s="644"/>
      <c r="Y33" s="645"/>
      <c r="Z33" s="703">
        <v>0.8</v>
      </c>
      <c r="AA33" s="703"/>
      <c r="AB33" s="703"/>
      <c r="AC33" s="703"/>
      <c r="AD33" s="704" t="s">
        <v>122</v>
      </c>
      <c r="AE33" s="704"/>
      <c r="AF33" s="704"/>
      <c r="AG33" s="704"/>
      <c r="AH33" s="704"/>
      <c r="AI33" s="704"/>
      <c r="AJ33" s="704"/>
      <c r="AK33" s="704"/>
      <c r="AL33" s="646" t="s">
        <v>238</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310</v>
      </c>
      <c r="CE33" s="682"/>
      <c r="CF33" s="682"/>
      <c r="CG33" s="682"/>
      <c r="CH33" s="682"/>
      <c r="CI33" s="682"/>
      <c r="CJ33" s="682"/>
      <c r="CK33" s="682"/>
      <c r="CL33" s="682"/>
      <c r="CM33" s="682"/>
      <c r="CN33" s="682"/>
      <c r="CO33" s="682"/>
      <c r="CP33" s="682"/>
      <c r="CQ33" s="683"/>
      <c r="CR33" s="641">
        <v>27710812</v>
      </c>
      <c r="CS33" s="642"/>
      <c r="CT33" s="642"/>
      <c r="CU33" s="642"/>
      <c r="CV33" s="642"/>
      <c r="CW33" s="642"/>
      <c r="CX33" s="642"/>
      <c r="CY33" s="643"/>
      <c r="CZ33" s="646">
        <v>34</v>
      </c>
      <c r="DA33" s="675"/>
      <c r="DB33" s="675"/>
      <c r="DC33" s="676"/>
      <c r="DD33" s="649">
        <v>22789254</v>
      </c>
      <c r="DE33" s="642"/>
      <c r="DF33" s="642"/>
      <c r="DG33" s="642"/>
      <c r="DH33" s="642"/>
      <c r="DI33" s="642"/>
      <c r="DJ33" s="642"/>
      <c r="DK33" s="643"/>
      <c r="DL33" s="649">
        <v>18546041</v>
      </c>
      <c r="DM33" s="642"/>
      <c r="DN33" s="642"/>
      <c r="DO33" s="642"/>
      <c r="DP33" s="642"/>
      <c r="DQ33" s="642"/>
      <c r="DR33" s="642"/>
      <c r="DS33" s="642"/>
      <c r="DT33" s="642"/>
      <c r="DU33" s="642"/>
      <c r="DV33" s="643"/>
      <c r="DW33" s="646">
        <v>37.9</v>
      </c>
      <c r="DX33" s="675"/>
      <c r="DY33" s="675"/>
      <c r="DZ33" s="675"/>
      <c r="EA33" s="675"/>
      <c r="EB33" s="675"/>
      <c r="EC33" s="677"/>
    </row>
    <row r="34" spans="2:133" ht="11.25" customHeight="1">
      <c r="B34" s="638" t="s">
        <v>311</v>
      </c>
      <c r="C34" s="639"/>
      <c r="D34" s="639"/>
      <c r="E34" s="639"/>
      <c r="F34" s="639"/>
      <c r="G34" s="639"/>
      <c r="H34" s="639"/>
      <c r="I34" s="639"/>
      <c r="J34" s="639"/>
      <c r="K34" s="639"/>
      <c r="L34" s="639"/>
      <c r="M34" s="639"/>
      <c r="N34" s="639"/>
      <c r="O34" s="639"/>
      <c r="P34" s="639"/>
      <c r="Q34" s="640"/>
      <c r="R34" s="641">
        <v>1425428</v>
      </c>
      <c r="S34" s="644"/>
      <c r="T34" s="644"/>
      <c r="U34" s="644"/>
      <c r="V34" s="644"/>
      <c r="W34" s="644"/>
      <c r="X34" s="644"/>
      <c r="Y34" s="645"/>
      <c r="Z34" s="703">
        <v>1.7</v>
      </c>
      <c r="AA34" s="703"/>
      <c r="AB34" s="703"/>
      <c r="AC34" s="703"/>
      <c r="AD34" s="704">
        <v>16037</v>
      </c>
      <c r="AE34" s="704"/>
      <c r="AF34" s="704"/>
      <c r="AG34" s="704"/>
      <c r="AH34" s="704"/>
      <c r="AI34" s="704"/>
      <c r="AJ34" s="704"/>
      <c r="AK34" s="704"/>
      <c r="AL34" s="646">
        <v>0</v>
      </c>
      <c r="AM34" s="647"/>
      <c r="AN34" s="647"/>
      <c r="AO34" s="705"/>
      <c r="AP34" s="214"/>
      <c r="AQ34" s="715" t="s">
        <v>312</v>
      </c>
      <c r="AR34" s="716"/>
      <c r="AS34" s="716"/>
      <c r="AT34" s="716"/>
      <c r="AU34" s="716"/>
      <c r="AV34" s="716"/>
      <c r="AW34" s="716"/>
      <c r="AX34" s="716"/>
      <c r="AY34" s="716"/>
      <c r="AZ34" s="716"/>
      <c r="BA34" s="716"/>
      <c r="BB34" s="716"/>
      <c r="BC34" s="716"/>
      <c r="BD34" s="716"/>
      <c r="BE34" s="716"/>
      <c r="BF34" s="717"/>
      <c r="BG34" s="715" t="s">
        <v>313</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314</v>
      </c>
      <c r="CE34" s="682"/>
      <c r="CF34" s="682"/>
      <c r="CG34" s="682"/>
      <c r="CH34" s="682"/>
      <c r="CI34" s="682"/>
      <c r="CJ34" s="682"/>
      <c r="CK34" s="682"/>
      <c r="CL34" s="682"/>
      <c r="CM34" s="682"/>
      <c r="CN34" s="682"/>
      <c r="CO34" s="682"/>
      <c r="CP34" s="682"/>
      <c r="CQ34" s="683"/>
      <c r="CR34" s="641">
        <v>10304905</v>
      </c>
      <c r="CS34" s="644"/>
      <c r="CT34" s="644"/>
      <c r="CU34" s="644"/>
      <c r="CV34" s="644"/>
      <c r="CW34" s="644"/>
      <c r="CX34" s="644"/>
      <c r="CY34" s="645"/>
      <c r="CZ34" s="646">
        <v>12.7</v>
      </c>
      <c r="DA34" s="675"/>
      <c r="DB34" s="675"/>
      <c r="DC34" s="676"/>
      <c r="DD34" s="649">
        <v>8337381</v>
      </c>
      <c r="DE34" s="644"/>
      <c r="DF34" s="644"/>
      <c r="DG34" s="644"/>
      <c r="DH34" s="644"/>
      <c r="DI34" s="644"/>
      <c r="DJ34" s="644"/>
      <c r="DK34" s="645"/>
      <c r="DL34" s="649">
        <v>7382634</v>
      </c>
      <c r="DM34" s="644"/>
      <c r="DN34" s="644"/>
      <c r="DO34" s="644"/>
      <c r="DP34" s="644"/>
      <c r="DQ34" s="644"/>
      <c r="DR34" s="644"/>
      <c r="DS34" s="644"/>
      <c r="DT34" s="644"/>
      <c r="DU34" s="644"/>
      <c r="DV34" s="645"/>
      <c r="DW34" s="646">
        <v>15.1</v>
      </c>
      <c r="DX34" s="675"/>
      <c r="DY34" s="675"/>
      <c r="DZ34" s="675"/>
      <c r="EA34" s="675"/>
      <c r="EB34" s="675"/>
      <c r="EC34" s="677"/>
    </row>
    <row r="35" spans="2:133" ht="11.25" customHeight="1">
      <c r="B35" s="638" t="s">
        <v>315</v>
      </c>
      <c r="C35" s="639"/>
      <c r="D35" s="639"/>
      <c r="E35" s="639"/>
      <c r="F35" s="639"/>
      <c r="G35" s="639"/>
      <c r="H35" s="639"/>
      <c r="I35" s="639"/>
      <c r="J35" s="639"/>
      <c r="K35" s="639"/>
      <c r="L35" s="639"/>
      <c r="M35" s="639"/>
      <c r="N35" s="639"/>
      <c r="O35" s="639"/>
      <c r="P35" s="639"/>
      <c r="Q35" s="640"/>
      <c r="R35" s="641">
        <v>6822000</v>
      </c>
      <c r="S35" s="644"/>
      <c r="T35" s="644"/>
      <c r="U35" s="644"/>
      <c r="V35" s="644"/>
      <c r="W35" s="644"/>
      <c r="X35" s="644"/>
      <c r="Y35" s="645"/>
      <c r="Z35" s="703">
        <v>8.3000000000000007</v>
      </c>
      <c r="AA35" s="703"/>
      <c r="AB35" s="703"/>
      <c r="AC35" s="703"/>
      <c r="AD35" s="704" t="s">
        <v>238</v>
      </c>
      <c r="AE35" s="704"/>
      <c r="AF35" s="704"/>
      <c r="AG35" s="704"/>
      <c r="AH35" s="704"/>
      <c r="AI35" s="704"/>
      <c r="AJ35" s="704"/>
      <c r="AK35" s="704"/>
      <c r="AL35" s="646" t="s">
        <v>122</v>
      </c>
      <c r="AM35" s="647"/>
      <c r="AN35" s="647"/>
      <c r="AO35" s="705"/>
      <c r="AP35" s="214"/>
      <c r="AQ35" s="709" t="s">
        <v>316</v>
      </c>
      <c r="AR35" s="710"/>
      <c r="AS35" s="710"/>
      <c r="AT35" s="710"/>
      <c r="AU35" s="710"/>
      <c r="AV35" s="710"/>
      <c r="AW35" s="710"/>
      <c r="AX35" s="710"/>
      <c r="AY35" s="711"/>
      <c r="AZ35" s="706">
        <v>10611952</v>
      </c>
      <c r="BA35" s="707"/>
      <c r="BB35" s="707"/>
      <c r="BC35" s="707"/>
      <c r="BD35" s="707"/>
      <c r="BE35" s="707"/>
      <c r="BF35" s="708"/>
      <c r="BG35" s="712" t="s">
        <v>317</v>
      </c>
      <c r="BH35" s="713"/>
      <c r="BI35" s="713"/>
      <c r="BJ35" s="713"/>
      <c r="BK35" s="713"/>
      <c r="BL35" s="713"/>
      <c r="BM35" s="713"/>
      <c r="BN35" s="713"/>
      <c r="BO35" s="713"/>
      <c r="BP35" s="713"/>
      <c r="BQ35" s="713"/>
      <c r="BR35" s="713"/>
      <c r="BS35" s="713"/>
      <c r="BT35" s="713"/>
      <c r="BU35" s="714"/>
      <c r="BV35" s="706">
        <v>854882</v>
      </c>
      <c r="BW35" s="707"/>
      <c r="BX35" s="707"/>
      <c r="BY35" s="707"/>
      <c r="BZ35" s="707"/>
      <c r="CA35" s="707"/>
      <c r="CB35" s="708"/>
      <c r="CD35" s="685" t="s">
        <v>318</v>
      </c>
      <c r="CE35" s="682"/>
      <c r="CF35" s="682"/>
      <c r="CG35" s="682"/>
      <c r="CH35" s="682"/>
      <c r="CI35" s="682"/>
      <c r="CJ35" s="682"/>
      <c r="CK35" s="682"/>
      <c r="CL35" s="682"/>
      <c r="CM35" s="682"/>
      <c r="CN35" s="682"/>
      <c r="CO35" s="682"/>
      <c r="CP35" s="682"/>
      <c r="CQ35" s="683"/>
      <c r="CR35" s="641">
        <v>859673</v>
      </c>
      <c r="CS35" s="642"/>
      <c r="CT35" s="642"/>
      <c r="CU35" s="642"/>
      <c r="CV35" s="642"/>
      <c r="CW35" s="642"/>
      <c r="CX35" s="642"/>
      <c r="CY35" s="643"/>
      <c r="CZ35" s="646">
        <v>1.1000000000000001</v>
      </c>
      <c r="DA35" s="675"/>
      <c r="DB35" s="675"/>
      <c r="DC35" s="676"/>
      <c r="DD35" s="649">
        <v>803875</v>
      </c>
      <c r="DE35" s="642"/>
      <c r="DF35" s="642"/>
      <c r="DG35" s="642"/>
      <c r="DH35" s="642"/>
      <c r="DI35" s="642"/>
      <c r="DJ35" s="642"/>
      <c r="DK35" s="643"/>
      <c r="DL35" s="649">
        <v>532420</v>
      </c>
      <c r="DM35" s="642"/>
      <c r="DN35" s="642"/>
      <c r="DO35" s="642"/>
      <c r="DP35" s="642"/>
      <c r="DQ35" s="642"/>
      <c r="DR35" s="642"/>
      <c r="DS35" s="642"/>
      <c r="DT35" s="642"/>
      <c r="DU35" s="642"/>
      <c r="DV35" s="643"/>
      <c r="DW35" s="646">
        <v>1.1000000000000001</v>
      </c>
      <c r="DX35" s="675"/>
      <c r="DY35" s="675"/>
      <c r="DZ35" s="675"/>
      <c r="EA35" s="675"/>
      <c r="EB35" s="675"/>
      <c r="EC35" s="677"/>
    </row>
    <row r="36" spans="2:133" ht="11.25" customHeight="1">
      <c r="B36" s="638" t="s">
        <v>319</v>
      </c>
      <c r="C36" s="639"/>
      <c r="D36" s="639"/>
      <c r="E36" s="639"/>
      <c r="F36" s="639"/>
      <c r="G36" s="639"/>
      <c r="H36" s="639"/>
      <c r="I36" s="639"/>
      <c r="J36" s="639"/>
      <c r="K36" s="639"/>
      <c r="L36" s="639"/>
      <c r="M36" s="639"/>
      <c r="N36" s="639"/>
      <c r="O36" s="639"/>
      <c r="P36" s="639"/>
      <c r="Q36" s="640"/>
      <c r="R36" s="641" t="s">
        <v>122</v>
      </c>
      <c r="S36" s="644"/>
      <c r="T36" s="644"/>
      <c r="U36" s="644"/>
      <c r="V36" s="644"/>
      <c r="W36" s="644"/>
      <c r="X36" s="644"/>
      <c r="Y36" s="645"/>
      <c r="Z36" s="703" t="s">
        <v>122</v>
      </c>
      <c r="AA36" s="703"/>
      <c r="AB36" s="703"/>
      <c r="AC36" s="703"/>
      <c r="AD36" s="704" t="s">
        <v>122</v>
      </c>
      <c r="AE36" s="704"/>
      <c r="AF36" s="704"/>
      <c r="AG36" s="704"/>
      <c r="AH36" s="704"/>
      <c r="AI36" s="704"/>
      <c r="AJ36" s="704"/>
      <c r="AK36" s="704"/>
      <c r="AL36" s="646" t="s">
        <v>122</v>
      </c>
      <c r="AM36" s="647"/>
      <c r="AN36" s="647"/>
      <c r="AO36" s="705"/>
      <c r="AQ36" s="678" t="s">
        <v>320</v>
      </c>
      <c r="AR36" s="679"/>
      <c r="AS36" s="679"/>
      <c r="AT36" s="679"/>
      <c r="AU36" s="679"/>
      <c r="AV36" s="679"/>
      <c r="AW36" s="679"/>
      <c r="AX36" s="679"/>
      <c r="AY36" s="680"/>
      <c r="AZ36" s="641">
        <v>3061655</v>
      </c>
      <c r="BA36" s="644"/>
      <c r="BB36" s="644"/>
      <c r="BC36" s="644"/>
      <c r="BD36" s="642"/>
      <c r="BE36" s="642"/>
      <c r="BF36" s="681"/>
      <c r="BG36" s="685" t="s">
        <v>321</v>
      </c>
      <c r="BH36" s="682"/>
      <c r="BI36" s="682"/>
      <c r="BJ36" s="682"/>
      <c r="BK36" s="682"/>
      <c r="BL36" s="682"/>
      <c r="BM36" s="682"/>
      <c r="BN36" s="682"/>
      <c r="BO36" s="682"/>
      <c r="BP36" s="682"/>
      <c r="BQ36" s="682"/>
      <c r="BR36" s="682"/>
      <c r="BS36" s="682"/>
      <c r="BT36" s="682"/>
      <c r="BU36" s="683"/>
      <c r="BV36" s="641">
        <v>382503</v>
      </c>
      <c r="BW36" s="644"/>
      <c r="BX36" s="644"/>
      <c r="BY36" s="644"/>
      <c r="BZ36" s="644"/>
      <c r="CA36" s="644"/>
      <c r="CB36" s="684"/>
      <c r="CD36" s="685" t="s">
        <v>322</v>
      </c>
      <c r="CE36" s="682"/>
      <c r="CF36" s="682"/>
      <c r="CG36" s="682"/>
      <c r="CH36" s="682"/>
      <c r="CI36" s="682"/>
      <c r="CJ36" s="682"/>
      <c r="CK36" s="682"/>
      <c r="CL36" s="682"/>
      <c r="CM36" s="682"/>
      <c r="CN36" s="682"/>
      <c r="CO36" s="682"/>
      <c r="CP36" s="682"/>
      <c r="CQ36" s="683"/>
      <c r="CR36" s="641">
        <v>7273146</v>
      </c>
      <c r="CS36" s="644"/>
      <c r="CT36" s="644"/>
      <c r="CU36" s="644"/>
      <c r="CV36" s="644"/>
      <c r="CW36" s="644"/>
      <c r="CX36" s="644"/>
      <c r="CY36" s="645"/>
      <c r="CZ36" s="646">
        <v>8.9</v>
      </c>
      <c r="DA36" s="675"/>
      <c r="DB36" s="675"/>
      <c r="DC36" s="676"/>
      <c r="DD36" s="649">
        <v>6591221</v>
      </c>
      <c r="DE36" s="644"/>
      <c r="DF36" s="644"/>
      <c r="DG36" s="644"/>
      <c r="DH36" s="644"/>
      <c r="DI36" s="644"/>
      <c r="DJ36" s="644"/>
      <c r="DK36" s="645"/>
      <c r="DL36" s="649">
        <v>5374226</v>
      </c>
      <c r="DM36" s="644"/>
      <c r="DN36" s="644"/>
      <c r="DO36" s="644"/>
      <c r="DP36" s="644"/>
      <c r="DQ36" s="644"/>
      <c r="DR36" s="644"/>
      <c r="DS36" s="644"/>
      <c r="DT36" s="644"/>
      <c r="DU36" s="644"/>
      <c r="DV36" s="645"/>
      <c r="DW36" s="646">
        <v>11</v>
      </c>
      <c r="DX36" s="675"/>
      <c r="DY36" s="675"/>
      <c r="DZ36" s="675"/>
      <c r="EA36" s="675"/>
      <c r="EB36" s="675"/>
      <c r="EC36" s="677"/>
    </row>
    <row r="37" spans="2:133" ht="11.25" customHeight="1">
      <c r="B37" s="638" t="s">
        <v>323</v>
      </c>
      <c r="C37" s="639"/>
      <c r="D37" s="639"/>
      <c r="E37" s="639"/>
      <c r="F37" s="639"/>
      <c r="G37" s="639"/>
      <c r="H37" s="639"/>
      <c r="I37" s="639"/>
      <c r="J37" s="639"/>
      <c r="K37" s="639"/>
      <c r="L37" s="639"/>
      <c r="M37" s="639"/>
      <c r="N37" s="639"/>
      <c r="O37" s="639"/>
      <c r="P37" s="639"/>
      <c r="Q37" s="640"/>
      <c r="R37" s="641">
        <v>2700000</v>
      </c>
      <c r="S37" s="644"/>
      <c r="T37" s="644"/>
      <c r="U37" s="644"/>
      <c r="V37" s="644"/>
      <c r="W37" s="644"/>
      <c r="X37" s="644"/>
      <c r="Y37" s="645"/>
      <c r="Z37" s="703">
        <v>3.3</v>
      </c>
      <c r="AA37" s="703"/>
      <c r="AB37" s="703"/>
      <c r="AC37" s="703"/>
      <c r="AD37" s="704" t="s">
        <v>122</v>
      </c>
      <c r="AE37" s="704"/>
      <c r="AF37" s="704"/>
      <c r="AG37" s="704"/>
      <c r="AH37" s="704"/>
      <c r="AI37" s="704"/>
      <c r="AJ37" s="704"/>
      <c r="AK37" s="704"/>
      <c r="AL37" s="646" t="s">
        <v>122</v>
      </c>
      <c r="AM37" s="647"/>
      <c r="AN37" s="647"/>
      <c r="AO37" s="705"/>
      <c r="AQ37" s="678" t="s">
        <v>324</v>
      </c>
      <c r="AR37" s="679"/>
      <c r="AS37" s="679"/>
      <c r="AT37" s="679"/>
      <c r="AU37" s="679"/>
      <c r="AV37" s="679"/>
      <c r="AW37" s="679"/>
      <c r="AX37" s="679"/>
      <c r="AY37" s="680"/>
      <c r="AZ37" s="641">
        <v>45107</v>
      </c>
      <c r="BA37" s="644"/>
      <c r="BB37" s="644"/>
      <c r="BC37" s="644"/>
      <c r="BD37" s="642"/>
      <c r="BE37" s="642"/>
      <c r="BF37" s="681"/>
      <c r="BG37" s="685" t="s">
        <v>325</v>
      </c>
      <c r="BH37" s="682"/>
      <c r="BI37" s="682"/>
      <c r="BJ37" s="682"/>
      <c r="BK37" s="682"/>
      <c r="BL37" s="682"/>
      <c r="BM37" s="682"/>
      <c r="BN37" s="682"/>
      <c r="BO37" s="682"/>
      <c r="BP37" s="682"/>
      <c r="BQ37" s="682"/>
      <c r="BR37" s="682"/>
      <c r="BS37" s="682"/>
      <c r="BT37" s="682"/>
      <c r="BU37" s="683"/>
      <c r="BV37" s="641">
        <v>36146</v>
      </c>
      <c r="BW37" s="644"/>
      <c r="BX37" s="644"/>
      <c r="BY37" s="644"/>
      <c r="BZ37" s="644"/>
      <c r="CA37" s="644"/>
      <c r="CB37" s="684"/>
      <c r="CD37" s="685" t="s">
        <v>326</v>
      </c>
      <c r="CE37" s="682"/>
      <c r="CF37" s="682"/>
      <c r="CG37" s="682"/>
      <c r="CH37" s="682"/>
      <c r="CI37" s="682"/>
      <c r="CJ37" s="682"/>
      <c r="CK37" s="682"/>
      <c r="CL37" s="682"/>
      <c r="CM37" s="682"/>
      <c r="CN37" s="682"/>
      <c r="CO37" s="682"/>
      <c r="CP37" s="682"/>
      <c r="CQ37" s="683"/>
      <c r="CR37" s="641">
        <v>4787</v>
      </c>
      <c r="CS37" s="642"/>
      <c r="CT37" s="642"/>
      <c r="CU37" s="642"/>
      <c r="CV37" s="642"/>
      <c r="CW37" s="642"/>
      <c r="CX37" s="642"/>
      <c r="CY37" s="643"/>
      <c r="CZ37" s="646">
        <v>0</v>
      </c>
      <c r="DA37" s="675"/>
      <c r="DB37" s="675"/>
      <c r="DC37" s="676"/>
      <c r="DD37" s="649">
        <v>4787</v>
      </c>
      <c r="DE37" s="642"/>
      <c r="DF37" s="642"/>
      <c r="DG37" s="642"/>
      <c r="DH37" s="642"/>
      <c r="DI37" s="642"/>
      <c r="DJ37" s="642"/>
      <c r="DK37" s="643"/>
      <c r="DL37" s="649">
        <v>4787</v>
      </c>
      <c r="DM37" s="642"/>
      <c r="DN37" s="642"/>
      <c r="DO37" s="642"/>
      <c r="DP37" s="642"/>
      <c r="DQ37" s="642"/>
      <c r="DR37" s="642"/>
      <c r="DS37" s="642"/>
      <c r="DT37" s="642"/>
      <c r="DU37" s="642"/>
      <c r="DV37" s="643"/>
      <c r="DW37" s="646">
        <v>0</v>
      </c>
      <c r="DX37" s="675"/>
      <c r="DY37" s="675"/>
      <c r="DZ37" s="675"/>
      <c r="EA37" s="675"/>
      <c r="EB37" s="675"/>
      <c r="EC37" s="677"/>
    </row>
    <row r="38" spans="2:133" ht="11.25" customHeight="1">
      <c r="B38" s="653" t="s">
        <v>327</v>
      </c>
      <c r="C38" s="654"/>
      <c r="D38" s="654"/>
      <c r="E38" s="654"/>
      <c r="F38" s="654"/>
      <c r="G38" s="654"/>
      <c r="H38" s="654"/>
      <c r="I38" s="654"/>
      <c r="J38" s="654"/>
      <c r="K38" s="654"/>
      <c r="L38" s="654"/>
      <c r="M38" s="654"/>
      <c r="N38" s="654"/>
      <c r="O38" s="654"/>
      <c r="P38" s="654"/>
      <c r="Q38" s="655"/>
      <c r="R38" s="656">
        <v>81891341</v>
      </c>
      <c r="S38" s="693"/>
      <c r="T38" s="693"/>
      <c r="U38" s="693"/>
      <c r="V38" s="693"/>
      <c r="W38" s="693"/>
      <c r="X38" s="693"/>
      <c r="Y38" s="698"/>
      <c r="Z38" s="699">
        <v>100</v>
      </c>
      <c r="AA38" s="699"/>
      <c r="AB38" s="699"/>
      <c r="AC38" s="699"/>
      <c r="AD38" s="700">
        <v>46272304</v>
      </c>
      <c r="AE38" s="700"/>
      <c r="AF38" s="700"/>
      <c r="AG38" s="700"/>
      <c r="AH38" s="700"/>
      <c r="AI38" s="700"/>
      <c r="AJ38" s="700"/>
      <c r="AK38" s="700"/>
      <c r="AL38" s="659">
        <v>100</v>
      </c>
      <c r="AM38" s="701"/>
      <c r="AN38" s="701"/>
      <c r="AO38" s="702"/>
      <c r="AQ38" s="678" t="s">
        <v>328</v>
      </c>
      <c r="AR38" s="679"/>
      <c r="AS38" s="679"/>
      <c r="AT38" s="679"/>
      <c r="AU38" s="679"/>
      <c r="AV38" s="679"/>
      <c r="AW38" s="679"/>
      <c r="AX38" s="679"/>
      <c r="AY38" s="680"/>
      <c r="AZ38" s="641">
        <v>39083</v>
      </c>
      <c r="BA38" s="644"/>
      <c r="BB38" s="644"/>
      <c r="BC38" s="644"/>
      <c r="BD38" s="642"/>
      <c r="BE38" s="642"/>
      <c r="BF38" s="681"/>
      <c r="BG38" s="685" t="s">
        <v>329</v>
      </c>
      <c r="BH38" s="682"/>
      <c r="BI38" s="682"/>
      <c r="BJ38" s="682"/>
      <c r="BK38" s="682"/>
      <c r="BL38" s="682"/>
      <c r="BM38" s="682"/>
      <c r="BN38" s="682"/>
      <c r="BO38" s="682"/>
      <c r="BP38" s="682"/>
      <c r="BQ38" s="682"/>
      <c r="BR38" s="682"/>
      <c r="BS38" s="682"/>
      <c r="BT38" s="682"/>
      <c r="BU38" s="683"/>
      <c r="BV38" s="641">
        <v>58566</v>
      </c>
      <c r="BW38" s="644"/>
      <c r="BX38" s="644"/>
      <c r="BY38" s="644"/>
      <c r="BZ38" s="644"/>
      <c r="CA38" s="644"/>
      <c r="CB38" s="684"/>
      <c r="CD38" s="685" t="s">
        <v>330</v>
      </c>
      <c r="CE38" s="682"/>
      <c r="CF38" s="682"/>
      <c r="CG38" s="682"/>
      <c r="CH38" s="682"/>
      <c r="CI38" s="682"/>
      <c r="CJ38" s="682"/>
      <c r="CK38" s="682"/>
      <c r="CL38" s="682"/>
      <c r="CM38" s="682"/>
      <c r="CN38" s="682"/>
      <c r="CO38" s="682"/>
      <c r="CP38" s="682"/>
      <c r="CQ38" s="683"/>
      <c r="CR38" s="641">
        <v>7466107</v>
      </c>
      <c r="CS38" s="644"/>
      <c r="CT38" s="644"/>
      <c r="CU38" s="644"/>
      <c r="CV38" s="644"/>
      <c r="CW38" s="644"/>
      <c r="CX38" s="644"/>
      <c r="CY38" s="645"/>
      <c r="CZ38" s="646">
        <v>9.1999999999999993</v>
      </c>
      <c r="DA38" s="675"/>
      <c r="DB38" s="675"/>
      <c r="DC38" s="676"/>
      <c r="DD38" s="649">
        <v>5997672</v>
      </c>
      <c r="DE38" s="644"/>
      <c r="DF38" s="644"/>
      <c r="DG38" s="644"/>
      <c r="DH38" s="644"/>
      <c r="DI38" s="644"/>
      <c r="DJ38" s="644"/>
      <c r="DK38" s="645"/>
      <c r="DL38" s="649">
        <v>5256761</v>
      </c>
      <c r="DM38" s="644"/>
      <c r="DN38" s="644"/>
      <c r="DO38" s="644"/>
      <c r="DP38" s="644"/>
      <c r="DQ38" s="644"/>
      <c r="DR38" s="644"/>
      <c r="DS38" s="644"/>
      <c r="DT38" s="644"/>
      <c r="DU38" s="644"/>
      <c r="DV38" s="645"/>
      <c r="DW38" s="646">
        <v>10.7</v>
      </c>
      <c r="DX38" s="675"/>
      <c r="DY38" s="675"/>
      <c r="DZ38" s="675"/>
      <c r="EA38" s="675"/>
      <c r="EB38" s="675"/>
      <c r="EC38" s="677"/>
    </row>
    <row r="39" spans="2:133" ht="11.25" customHeight="1">
      <c r="AQ39" s="678" t="s">
        <v>331</v>
      </c>
      <c r="AR39" s="679"/>
      <c r="AS39" s="679"/>
      <c r="AT39" s="679"/>
      <c r="AU39" s="679"/>
      <c r="AV39" s="679"/>
      <c r="AW39" s="679"/>
      <c r="AX39" s="679"/>
      <c r="AY39" s="680"/>
      <c r="AZ39" s="641">
        <v>22358</v>
      </c>
      <c r="BA39" s="644"/>
      <c r="BB39" s="644"/>
      <c r="BC39" s="644"/>
      <c r="BD39" s="642"/>
      <c r="BE39" s="642"/>
      <c r="BF39" s="681"/>
      <c r="BG39" s="686" t="s">
        <v>332</v>
      </c>
      <c r="BH39" s="687"/>
      <c r="BI39" s="687"/>
      <c r="BJ39" s="687"/>
      <c r="BK39" s="687"/>
      <c r="BL39" s="215"/>
      <c r="BM39" s="682" t="s">
        <v>333</v>
      </c>
      <c r="BN39" s="682"/>
      <c r="BO39" s="682"/>
      <c r="BP39" s="682"/>
      <c r="BQ39" s="682"/>
      <c r="BR39" s="682"/>
      <c r="BS39" s="682"/>
      <c r="BT39" s="682"/>
      <c r="BU39" s="683"/>
      <c r="BV39" s="641">
        <v>90</v>
      </c>
      <c r="BW39" s="644"/>
      <c r="BX39" s="644"/>
      <c r="BY39" s="644"/>
      <c r="BZ39" s="644"/>
      <c r="CA39" s="644"/>
      <c r="CB39" s="684"/>
      <c r="CD39" s="685" t="s">
        <v>334</v>
      </c>
      <c r="CE39" s="682"/>
      <c r="CF39" s="682"/>
      <c r="CG39" s="682"/>
      <c r="CH39" s="682"/>
      <c r="CI39" s="682"/>
      <c r="CJ39" s="682"/>
      <c r="CK39" s="682"/>
      <c r="CL39" s="682"/>
      <c r="CM39" s="682"/>
      <c r="CN39" s="682"/>
      <c r="CO39" s="682"/>
      <c r="CP39" s="682"/>
      <c r="CQ39" s="683"/>
      <c r="CR39" s="641">
        <v>1151181</v>
      </c>
      <c r="CS39" s="642"/>
      <c r="CT39" s="642"/>
      <c r="CU39" s="642"/>
      <c r="CV39" s="642"/>
      <c r="CW39" s="642"/>
      <c r="CX39" s="642"/>
      <c r="CY39" s="643"/>
      <c r="CZ39" s="646">
        <v>1.4</v>
      </c>
      <c r="DA39" s="675"/>
      <c r="DB39" s="675"/>
      <c r="DC39" s="676"/>
      <c r="DD39" s="649">
        <v>1059105</v>
      </c>
      <c r="DE39" s="642"/>
      <c r="DF39" s="642"/>
      <c r="DG39" s="642"/>
      <c r="DH39" s="642"/>
      <c r="DI39" s="642"/>
      <c r="DJ39" s="642"/>
      <c r="DK39" s="643"/>
      <c r="DL39" s="649" t="s">
        <v>122</v>
      </c>
      <c r="DM39" s="642"/>
      <c r="DN39" s="642"/>
      <c r="DO39" s="642"/>
      <c r="DP39" s="642"/>
      <c r="DQ39" s="642"/>
      <c r="DR39" s="642"/>
      <c r="DS39" s="642"/>
      <c r="DT39" s="642"/>
      <c r="DU39" s="642"/>
      <c r="DV39" s="643"/>
      <c r="DW39" s="646" t="s">
        <v>238</v>
      </c>
      <c r="DX39" s="675"/>
      <c r="DY39" s="675"/>
      <c r="DZ39" s="675"/>
      <c r="EA39" s="675"/>
      <c r="EB39" s="675"/>
      <c r="EC39" s="677"/>
    </row>
    <row r="40" spans="2:133" ht="11.25" customHeight="1">
      <c r="AQ40" s="678" t="s">
        <v>335</v>
      </c>
      <c r="AR40" s="679"/>
      <c r="AS40" s="679"/>
      <c r="AT40" s="679"/>
      <c r="AU40" s="679"/>
      <c r="AV40" s="679"/>
      <c r="AW40" s="679"/>
      <c r="AX40" s="679"/>
      <c r="AY40" s="680"/>
      <c r="AZ40" s="641">
        <v>2167800</v>
      </c>
      <c r="BA40" s="644"/>
      <c r="BB40" s="644"/>
      <c r="BC40" s="644"/>
      <c r="BD40" s="642"/>
      <c r="BE40" s="642"/>
      <c r="BF40" s="681"/>
      <c r="BG40" s="686"/>
      <c r="BH40" s="687"/>
      <c r="BI40" s="687"/>
      <c r="BJ40" s="687"/>
      <c r="BK40" s="687"/>
      <c r="BL40" s="215"/>
      <c r="BM40" s="682" t="s">
        <v>336</v>
      </c>
      <c r="BN40" s="682"/>
      <c r="BO40" s="682"/>
      <c r="BP40" s="682"/>
      <c r="BQ40" s="682"/>
      <c r="BR40" s="682"/>
      <c r="BS40" s="682"/>
      <c r="BT40" s="682"/>
      <c r="BU40" s="683"/>
      <c r="BV40" s="641">
        <v>108</v>
      </c>
      <c r="BW40" s="644"/>
      <c r="BX40" s="644"/>
      <c r="BY40" s="644"/>
      <c r="BZ40" s="644"/>
      <c r="CA40" s="644"/>
      <c r="CB40" s="684"/>
      <c r="CD40" s="685" t="s">
        <v>337</v>
      </c>
      <c r="CE40" s="682"/>
      <c r="CF40" s="682"/>
      <c r="CG40" s="682"/>
      <c r="CH40" s="682"/>
      <c r="CI40" s="682"/>
      <c r="CJ40" s="682"/>
      <c r="CK40" s="682"/>
      <c r="CL40" s="682"/>
      <c r="CM40" s="682"/>
      <c r="CN40" s="682"/>
      <c r="CO40" s="682"/>
      <c r="CP40" s="682"/>
      <c r="CQ40" s="683"/>
      <c r="CR40" s="641">
        <v>655800</v>
      </c>
      <c r="CS40" s="644"/>
      <c r="CT40" s="644"/>
      <c r="CU40" s="644"/>
      <c r="CV40" s="644"/>
      <c r="CW40" s="644"/>
      <c r="CX40" s="644"/>
      <c r="CY40" s="645"/>
      <c r="CZ40" s="646">
        <v>0.8</v>
      </c>
      <c r="DA40" s="675"/>
      <c r="DB40" s="675"/>
      <c r="DC40" s="676"/>
      <c r="DD40" s="649" t="s">
        <v>122</v>
      </c>
      <c r="DE40" s="644"/>
      <c r="DF40" s="644"/>
      <c r="DG40" s="644"/>
      <c r="DH40" s="644"/>
      <c r="DI40" s="644"/>
      <c r="DJ40" s="644"/>
      <c r="DK40" s="645"/>
      <c r="DL40" s="649" t="s">
        <v>238</v>
      </c>
      <c r="DM40" s="644"/>
      <c r="DN40" s="644"/>
      <c r="DO40" s="644"/>
      <c r="DP40" s="644"/>
      <c r="DQ40" s="644"/>
      <c r="DR40" s="644"/>
      <c r="DS40" s="644"/>
      <c r="DT40" s="644"/>
      <c r="DU40" s="644"/>
      <c r="DV40" s="645"/>
      <c r="DW40" s="646" t="s">
        <v>122</v>
      </c>
      <c r="DX40" s="675"/>
      <c r="DY40" s="675"/>
      <c r="DZ40" s="675"/>
      <c r="EA40" s="675"/>
      <c r="EB40" s="675"/>
      <c r="EC40" s="677"/>
    </row>
    <row r="41" spans="2:133" ht="11.25" customHeight="1">
      <c r="AQ41" s="690" t="s">
        <v>338</v>
      </c>
      <c r="AR41" s="691"/>
      <c r="AS41" s="691"/>
      <c r="AT41" s="691"/>
      <c r="AU41" s="691"/>
      <c r="AV41" s="691"/>
      <c r="AW41" s="691"/>
      <c r="AX41" s="691"/>
      <c r="AY41" s="692"/>
      <c r="AZ41" s="656">
        <v>5275949</v>
      </c>
      <c r="BA41" s="693"/>
      <c r="BB41" s="693"/>
      <c r="BC41" s="693"/>
      <c r="BD41" s="657"/>
      <c r="BE41" s="657"/>
      <c r="BF41" s="694"/>
      <c r="BG41" s="688"/>
      <c r="BH41" s="689"/>
      <c r="BI41" s="689"/>
      <c r="BJ41" s="689"/>
      <c r="BK41" s="689"/>
      <c r="BL41" s="216"/>
      <c r="BM41" s="695" t="s">
        <v>339</v>
      </c>
      <c r="BN41" s="695"/>
      <c r="BO41" s="695"/>
      <c r="BP41" s="695"/>
      <c r="BQ41" s="695"/>
      <c r="BR41" s="695"/>
      <c r="BS41" s="695"/>
      <c r="BT41" s="695"/>
      <c r="BU41" s="696"/>
      <c r="BV41" s="656">
        <v>335</v>
      </c>
      <c r="BW41" s="693"/>
      <c r="BX41" s="693"/>
      <c r="BY41" s="693"/>
      <c r="BZ41" s="693"/>
      <c r="CA41" s="693"/>
      <c r="CB41" s="697"/>
      <c r="CD41" s="685" t="s">
        <v>340</v>
      </c>
      <c r="CE41" s="682"/>
      <c r="CF41" s="682"/>
      <c r="CG41" s="682"/>
      <c r="CH41" s="682"/>
      <c r="CI41" s="682"/>
      <c r="CJ41" s="682"/>
      <c r="CK41" s="682"/>
      <c r="CL41" s="682"/>
      <c r="CM41" s="682"/>
      <c r="CN41" s="682"/>
      <c r="CO41" s="682"/>
      <c r="CP41" s="682"/>
      <c r="CQ41" s="683"/>
      <c r="CR41" s="641" t="s">
        <v>122</v>
      </c>
      <c r="CS41" s="642"/>
      <c r="CT41" s="642"/>
      <c r="CU41" s="642"/>
      <c r="CV41" s="642"/>
      <c r="CW41" s="642"/>
      <c r="CX41" s="642"/>
      <c r="CY41" s="643"/>
      <c r="CZ41" s="646" t="s">
        <v>122</v>
      </c>
      <c r="DA41" s="675"/>
      <c r="DB41" s="675"/>
      <c r="DC41" s="676"/>
      <c r="DD41" s="649" t="s">
        <v>122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342</v>
      </c>
      <c r="CE42" s="639"/>
      <c r="CF42" s="639"/>
      <c r="CG42" s="639"/>
      <c r="CH42" s="639"/>
      <c r="CI42" s="639"/>
      <c r="CJ42" s="639"/>
      <c r="CK42" s="639"/>
      <c r="CL42" s="639"/>
      <c r="CM42" s="639"/>
      <c r="CN42" s="639"/>
      <c r="CO42" s="639"/>
      <c r="CP42" s="639"/>
      <c r="CQ42" s="640"/>
      <c r="CR42" s="641">
        <v>9325256</v>
      </c>
      <c r="CS42" s="644"/>
      <c r="CT42" s="644"/>
      <c r="CU42" s="644"/>
      <c r="CV42" s="644"/>
      <c r="CW42" s="644"/>
      <c r="CX42" s="644"/>
      <c r="CY42" s="645"/>
      <c r="CZ42" s="646">
        <v>11.5</v>
      </c>
      <c r="DA42" s="647"/>
      <c r="DB42" s="647"/>
      <c r="DC42" s="648"/>
      <c r="DD42" s="649">
        <v>2269641</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344</v>
      </c>
      <c r="CE43" s="639"/>
      <c r="CF43" s="639"/>
      <c r="CG43" s="639"/>
      <c r="CH43" s="639"/>
      <c r="CI43" s="639"/>
      <c r="CJ43" s="639"/>
      <c r="CK43" s="639"/>
      <c r="CL43" s="639"/>
      <c r="CM43" s="639"/>
      <c r="CN43" s="639"/>
      <c r="CO43" s="639"/>
      <c r="CP43" s="639"/>
      <c r="CQ43" s="640"/>
      <c r="CR43" s="641">
        <v>127867</v>
      </c>
      <c r="CS43" s="642"/>
      <c r="CT43" s="642"/>
      <c r="CU43" s="642"/>
      <c r="CV43" s="642"/>
      <c r="CW43" s="642"/>
      <c r="CX43" s="642"/>
      <c r="CY43" s="643"/>
      <c r="CZ43" s="646">
        <v>0.2</v>
      </c>
      <c r="DA43" s="675"/>
      <c r="DB43" s="675"/>
      <c r="DC43" s="676"/>
      <c r="DD43" s="649">
        <v>126249</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345</v>
      </c>
      <c r="CD44" s="669" t="s">
        <v>297</v>
      </c>
      <c r="CE44" s="670"/>
      <c r="CF44" s="638" t="s">
        <v>346</v>
      </c>
      <c r="CG44" s="639"/>
      <c r="CH44" s="639"/>
      <c r="CI44" s="639"/>
      <c r="CJ44" s="639"/>
      <c r="CK44" s="639"/>
      <c r="CL44" s="639"/>
      <c r="CM44" s="639"/>
      <c r="CN44" s="639"/>
      <c r="CO44" s="639"/>
      <c r="CP44" s="639"/>
      <c r="CQ44" s="640"/>
      <c r="CR44" s="641">
        <v>9315437</v>
      </c>
      <c r="CS44" s="644"/>
      <c r="CT44" s="644"/>
      <c r="CU44" s="644"/>
      <c r="CV44" s="644"/>
      <c r="CW44" s="644"/>
      <c r="CX44" s="644"/>
      <c r="CY44" s="645"/>
      <c r="CZ44" s="646">
        <v>11.4</v>
      </c>
      <c r="DA44" s="647"/>
      <c r="DB44" s="647"/>
      <c r="DC44" s="648"/>
      <c r="DD44" s="649">
        <v>2264622</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347</v>
      </c>
      <c r="CG45" s="639"/>
      <c r="CH45" s="639"/>
      <c r="CI45" s="639"/>
      <c r="CJ45" s="639"/>
      <c r="CK45" s="639"/>
      <c r="CL45" s="639"/>
      <c r="CM45" s="639"/>
      <c r="CN45" s="639"/>
      <c r="CO45" s="639"/>
      <c r="CP45" s="639"/>
      <c r="CQ45" s="640"/>
      <c r="CR45" s="641">
        <v>3549559</v>
      </c>
      <c r="CS45" s="642"/>
      <c r="CT45" s="642"/>
      <c r="CU45" s="642"/>
      <c r="CV45" s="642"/>
      <c r="CW45" s="642"/>
      <c r="CX45" s="642"/>
      <c r="CY45" s="643"/>
      <c r="CZ45" s="646">
        <v>4.4000000000000004</v>
      </c>
      <c r="DA45" s="675"/>
      <c r="DB45" s="675"/>
      <c r="DC45" s="676"/>
      <c r="DD45" s="649">
        <v>151666</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348</v>
      </c>
      <c r="CG46" s="639"/>
      <c r="CH46" s="639"/>
      <c r="CI46" s="639"/>
      <c r="CJ46" s="639"/>
      <c r="CK46" s="639"/>
      <c r="CL46" s="639"/>
      <c r="CM46" s="639"/>
      <c r="CN46" s="639"/>
      <c r="CO46" s="639"/>
      <c r="CP46" s="639"/>
      <c r="CQ46" s="640"/>
      <c r="CR46" s="641">
        <v>5493135</v>
      </c>
      <c r="CS46" s="644"/>
      <c r="CT46" s="644"/>
      <c r="CU46" s="644"/>
      <c r="CV46" s="644"/>
      <c r="CW46" s="644"/>
      <c r="CX46" s="644"/>
      <c r="CY46" s="645"/>
      <c r="CZ46" s="646">
        <v>6.7</v>
      </c>
      <c r="DA46" s="647"/>
      <c r="DB46" s="647"/>
      <c r="DC46" s="648"/>
      <c r="DD46" s="649">
        <v>2085413</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349</v>
      </c>
      <c r="CG47" s="639"/>
      <c r="CH47" s="639"/>
      <c r="CI47" s="639"/>
      <c r="CJ47" s="639"/>
      <c r="CK47" s="639"/>
      <c r="CL47" s="639"/>
      <c r="CM47" s="639"/>
      <c r="CN47" s="639"/>
      <c r="CO47" s="639"/>
      <c r="CP47" s="639"/>
      <c r="CQ47" s="640"/>
      <c r="CR47" s="641">
        <v>9819</v>
      </c>
      <c r="CS47" s="642"/>
      <c r="CT47" s="642"/>
      <c r="CU47" s="642"/>
      <c r="CV47" s="642"/>
      <c r="CW47" s="642"/>
      <c r="CX47" s="642"/>
      <c r="CY47" s="643"/>
      <c r="CZ47" s="646">
        <v>0</v>
      </c>
      <c r="DA47" s="675"/>
      <c r="DB47" s="675"/>
      <c r="DC47" s="676"/>
      <c r="DD47" s="649">
        <v>5019</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350</v>
      </c>
      <c r="CG48" s="639"/>
      <c r="CH48" s="639"/>
      <c r="CI48" s="639"/>
      <c r="CJ48" s="639"/>
      <c r="CK48" s="639"/>
      <c r="CL48" s="639"/>
      <c r="CM48" s="639"/>
      <c r="CN48" s="639"/>
      <c r="CO48" s="639"/>
      <c r="CP48" s="639"/>
      <c r="CQ48" s="640"/>
      <c r="CR48" s="641" t="s">
        <v>122</v>
      </c>
      <c r="CS48" s="644"/>
      <c r="CT48" s="644"/>
      <c r="CU48" s="644"/>
      <c r="CV48" s="644"/>
      <c r="CW48" s="644"/>
      <c r="CX48" s="644"/>
      <c r="CY48" s="645"/>
      <c r="CZ48" s="646" t="s">
        <v>122</v>
      </c>
      <c r="DA48" s="647"/>
      <c r="DB48" s="647"/>
      <c r="DC48" s="648"/>
      <c r="DD48" s="649" t="s">
        <v>131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351</v>
      </c>
      <c r="CE49" s="654"/>
      <c r="CF49" s="654"/>
      <c r="CG49" s="654"/>
      <c r="CH49" s="654"/>
      <c r="CI49" s="654"/>
      <c r="CJ49" s="654"/>
      <c r="CK49" s="654"/>
      <c r="CL49" s="654"/>
      <c r="CM49" s="654"/>
      <c r="CN49" s="654"/>
      <c r="CO49" s="654"/>
      <c r="CP49" s="654"/>
      <c r="CQ49" s="655"/>
      <c r="CR49" s="656">
        <v>81386390</v>
      </c>
      <c r="CS49" s="657"/>
      <c r="CT49" s="657"/>
      <c r="CU49" s="657"/>
      <c r="CV49" s="657"/>
      <c r="CW49" s="657"/>
      <c r="CX49" s="657"/>
      <c r="CY49" s="658"/>
      <c r="CZ49" s="659">
        <v>100</v>
      </c>
      <c r="DA49" s="660"/>
      <c r="DB49" s="660"/>
      <c r="DC49" s="661"/>
      <c r="DD49" s="662">
        <v>52828090</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uADAVuBI5y74EImRrrPGgducckRjrPjM3W+L2h5EEoFKBiz27FjNlDbcR5yHh0Vga//cuXO28gltZReLJ7gl0g==" saltValue="fP0BTFgN47SQIAWS+WJ3p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8" sqref="B8:P8"/>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0" t="s">
        <v>353</v>
      </c>
      <c r="DK2" s="1181"/>
      <c r="DL2" s="1181"/>
      <c r="DM2" s="1181"/>
      <c r="DN2" s="1181"/>
      <c r="DO2" s="1182"/>
      <c r="DP2" s="229"/>
      <c r="DQ2" s="1180" t="s">
        <v>354</v>
      </c>
      <c r="DR2" s="1181"/>
      <c r="DS2" s="1181"/>
      <c r="DT2" s="1181"/>
      <c r="DU2" s="1181"/>
      <c r="DV2" s="1181"/>
      <c r="DW2" s="1181"/>
      <c r="DX2" s="1181"/>
      <c r="DY2" s="1181"/>
      <c r="DZ2" s="1182"/>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3" t="s">
        <v>355</v>
      </c>
      <c r="B4" s="1133"/>
      <c r="C4" s="1133"/>
      <c r="D4" s="1133"/>
      <c r="E4" s="1133"/>
      <c r="F4" s="1133"/>
      <c r="G4" s="1133"/>
      <c r="H4" s="1133"/>
      <c r="I4" s="1133"/>
      <c r="J4" s="1133"/>
      <c r="K4" s="1133"/>
      <c r="L4" s="1133"/>
      <c r="M4" s="1133"/>
      <c r="N4" s="1133"/>
      <c r="O4" s="1133"/>
      <c r="P4" s="1133"/>
      <c r="Q4" s="1133"/>
      <c r="R4" s="1133"/>
      <c r="S4" s="1133"/>
      <c r="T4" s="1133"/>
      <c r="U4" s="1133"/>
      <c r="V4" s="1133"/>
      <c r="W4" s="1133"/>
      <c r="X4" s="1133"/>
      <c r="Y4" s="1133"/>
      <c r="Z4" s="1133"/>
      <c r="AA4" s="1133"/>
      <c r="AB4" s="1133"/>
      <c r="AC4" s="1133"/>
      <c r="AD4" s="1133"/>
      <c r="AE4" s="1133"/>
      <c r="AF4" s="1133"/>
      <c r="AG4" s="1133"/>
      <c r="AH4" s="1133"/>
      <c r="AI4" s="1133"/>
      <c r="AJ4" s="1133"/>
      <c r="AK4" s="1133"/>
      <c r="AL4" s="1133"/>
      <c r="AM4" s="1133"/>
      <c r="AN4" s="1133"/>
      <c r="AO4" s="1133"/>
      <c r="AP4" s="1133"/>
      <c r="AQ4" s="1133"/>
      <c r="AR4" s="1133"/>
      <c r="AS4" s="1133"/>
      <c r="AT4" s="1133"/>
      <c r="AU4" s="1133"/>
      <c r="AV4" s="1133"/>
      <c r="AW4" s="1133"/>
      <c r="AX4" s="1133"/>
      <c r="AY4" s="1133"/>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357</v>
      </c>
      <c r="B5" s="1065"/>
      <c r="C5" s="1065"/>
      <c r="D5" s="1065"/>
      <c r="E5" s="1065"/>
      <c r="F5" s="1065"/>
      <c r="G5" s="1065"/>
      <c r="H5" s="1065"/>
      <c r="I5" s="1065"/>
      <c r="J5" s="1065"/>
      <c r="K5" s="1065"/>
      <c r="L5" s="1065"/>
      <c r="M5" s="1065"/>
      <c r="N5" s="1065"/>
      <c r="O5" s="1065"/>
      <c r="P5" s="1066"/>
      <c r="Q5" s="1070" t="s">
        <v>358</v>
      </c>
      <c r="R5" s="1071"/>
      <c r="S5" s="1071"/>
      <c r="T5" s="1071"/>
      <c r="U5" s="1072"/>
      <c r="V5" s="1070" t="s">
        <v>359</v>
      </c>
      <c r="W5" s="1071"/>
      <c r="X5" s="1071"/>
      <c r="Y5" s="1071"/>
      <c r="Z5" s="1072"/>
      <c r="AA5" s="1070" t="s">
        <v>360</v>
      </c>
      <c r="AB5" s="1071"/>
      <c r="AC5" s="1071"/>
      <c r="AD5" s="1071"/>
      <c r="AE5" s="1071"/>
      <c r="AF5" s="1183" t="s">
        <v>361</v>
      </c>
      <c r="AG5" s="1071"/>
      <c r="AH5" s="1071"/>
      <c r="AI5" s="1071"/>
      <c r="AJ5" s="1086"/>
      <c r="AK5" s="1071" t="s">
        <v>362</v>
      </c>
      <c r="AL5" s="1071"/>
      <c r="AM5" s="1071"/>
      <c r="AN5" s="1071"/>
      <c r="AO5" s="1072"/>
      <c r="AP5" s="1070" t="s">
        <v>363</v>
      </c>
      <c r="AQ5" s="1071"/>
      <c r="AR5" s="1071"/>
      <c r="AS5" s="1071"/>
      <c r="AT5" s="1072"/>
      <c r="AU5" s="1070" t="s">
        <v>364</v>
      </c>
      <c r="AV5" s="1071"/>
      <c r="AW5" s="1071"/>
      <c r="AX5" s="1071"/>
      <c r="AY5" s="1086"/>
      <c r="AZ5" s="236"/>
      <c r="BA5" s="236"/>
      <c r="BB5" s="236"/>
      <c r="BC5" s="236"/>
      <c r="BD5" s="236"/>
      <c r="BE5" s="237"/>
      <c r="BF5" s="237"/>
      <c r="BG5" s="237"/>
      <c r="BH5" s="237"/>
      <c r="BI5" s="237"/>
      <c r="BJ5" s="237"/>
      <c r="BK5" s="237"/>
      <c r="BL5" s="237"/>
      <c r="BM5" s="237"/>
      <c r="BN5" s="237"/>
      <c r="BO5" s="237"/>
      <c r="BP5" s="237"/>
      <c r="BQ5" s="1064" t="s">
        <v>365</v>
      </c>
      <c r="BR5" s="1065"/>
      <c r="BS5" s="1065"/>
      <c r="BT5" s="1065"/>
      <c r="BU5" s="1065"/>
      <c r="BV5" s="1065"/>
      <c r="BW5" s="1065"/>
      <c r="BX5" s="1065"/>
      <c r="BY5" s="1065"/>
      <c r="BZ5" s="1065"/>
      <c r="CA5" s="1065"/>
      <c r="CB5" s="1065"/>
      <c r="CC5" s="1065"/>
      <c r="CD5" s="1065"/>
      <c r="CE5" s="1065"/>
      <c r="CF5" s="1065"/>
      <c r="CG5" s="1066"/>
      <c r="CH5" s="1070" t="s">
        <v>366</v>
      </c>
      <c r="CI5" s="1071"/>
      <c r="CJ5" s="1071"/>
      <c r="CK5" s="1071"/>
      <c r="CL5" s="1072"/>
      <c r="CM5" s="1070" t="s">
        <v>367</v>
      </c>
      <c r="CN5" s="1071"/>
      <c r="CO5" s="1071"/>
      <c r="CP5" s="1071"/>
      <c r="CQ5" s="1072"/>
      <c r="CR5" s="1070" t="s">
        <v>368</v>
      </c>
      <c r="CS5" s="1071"/>
      <c r="CT5" s="1071"/>
      <c r="CU5" s="1071"/>
      <c r="CV5" s="1072"/>
      <c r="CW5" s="1070" t="s">
        <v>369</v>
      </c>
      <c r="CX5" s="1071"/>
      <c r="CY5" s="1071"/>
      <c r="CZ5" s="1071"/>
      <c r="DA5" s="1072"/>
      <c r="DB5" s="1070" t="s">
        <v>370</v>
      </c>
      <c r="DC5" s="1071"/>
      <c r="DD5" s="1071"/>
      <c r="DE5" s="1071"/>
      <c r="DF5" s="1072"/>
      <c r="DG5" s="1168" t="s">
        <v>371</v>
      </c>
      <c r="DH5" s="1169"/>
      <c r="DI5" s="1169"/>
      <c r="DJ5" s="1169"/>
      <c r="DK5" s="1170"/>
      <c r="DL5" s="1168" t="s">
        <v>372</v>
      </c>
      <c r="DM5" s="1169"/>
      <c r="DN5" s="1169"/>
      <c r="DO5" s="1169"/>
      <c r="DP5" s="1170"/>
      <c r="DQ5" s="1070" t="s">
        <v>373</v>
      </c>
      <c r="DR5" s="1071"/>
      <c r="DS5" s="1071"/>
      <c r="DT5" s="1071"/>
      <c r="DU5" s="1072"/>
      <c r="DV5" s="1070" t="s">
        <v>364</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4"/>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1"/>
      <c r="DH6" s="1172"/>
      <c r="DI6" s="1172"/>
      <c r="DJ6" s="1172"/>
      <c r="DK6" s="1173"/>
      <c r="DL6" s="1171"/>
      <c r="DM6" s="1172"/>
      <c r="DN6" s="1172"/>
      <c r="DO6" s="1172"/>
      <c r="DP6" s="1173"/>
      <c r="DQ6" s="1073"/>
      <c r="DR6" s="1074"/>
      <c r="DS6" s="1074"/>
      <c r="DT6" s="1074"/>
      <c r="DU6" s="1075"/>
      <c r="DV6" s="1073"/>
      <c r="DW6" s="1074"/>
      <c r="DX6" s="1074"/>
      <c r="DY6" s="1074"/>
      <c r="DZ6" s="1087"/>
      <c r="EA6" s="234"/>
    </row>
    <row r="7" spans="1:131" s="235" customFormat="1" ht="26.25" customHeight="1" thickTop="1">
      <c r="A7" s="238">
        <v>1</v>
      </c>
      <c r="B7" s="1120" t="s">
        <v>374</v>
      </c>
      <c r="C7" s="1121"/>
      <c r="D7" s="1121"/>
      <c r="E7" s="1121"/>
      <c r="F7" s="1121"/>
      <c r="G7" s="1121"/>
      <c r="H7" s="1121"/>
      <c r="I7" s="1121"/>
      <c r="J7" s="1121"/>
      <c r="K7" s="1121"/>
      <c r="L7" s="1121"/>
      <c r="M7" s="1121"/>
      <c r="N7" s="1121"/>
      <c r="O7" s="1121"/>
      <c r="P7" s="1122"/>
      <c r="Q7" s="1174">
        <v>81646</v>
      </c>
      <c r="R7" s="1175"/>
      <c r="S7" s="1175"/>
      <c r="T7" s="1175"/>
      <c r="U7" s="1175"/>
      <c r="V7" s="1175">
        <v>81241</v>
      </c>
      <c r="W7" s="1175"/>
      <c r="X7" s="1175"/>
      <c r="Y7" s="1175"/>
      <c r="Z7" s="1175"/>
      <c r="AA7" s="1175">
        <v>405</v>
      </c>
      <c r="AB7" s="1175"/>
      <c r="AC7" s="1175"/>
      <c r="AD7" s="1175"/>
      <c r="AE7" s="1176"/>
      <c r="AF7" s="1177">
        <v>212</v>
      </c>
      <c r="AG7" s="1178"/>
      <c r="AH7" s="1178"/>
      <c r="AI7" s="1178"/>
      <c r="AJ7" s="1179"/>
      <c r="AK7" s="1161">
        <v>155</v>
      </c>
      <c r="AL7" s="1162"/>
      <c r="AM7" s="1162"/>
      <c r="AN7" s="1162"/>
      <c r="AO7" s="1162"/>
      <c r="AP7" s="1162">
        <v>72455</v>
      </c>
      <c r="AQ7" s="1162"/>
      <c r="AR7" s="1162"/>
      <c r="AS7" s="1162"/>
      <c r="AT7" s="1162"/>
      <c r="AU7" s="1163"/>
      <c r="AV7" s="1163"/>
      <c r="AW7" s="1163"/>
      <c r="AX7" s="1163"/>
      <c r="AY7" s="1164"/>
      <c r="AZ7" s="232"/>
      <c r="BA7" s="232"/>
      <c r="BB7" s="232"/>
      <c r="BC7" s="232"/>
      <c r="BD7" s="232"/>
      <c r="BE7" s="233"/>
      <c r="BF7" s="233"/>
      <c r="BG7" s="233"/>
      <c r="BH7" s="233"/>
      <c r="BI7" s="233"/>
      <c r="BJ7" s="233"/>
      <c r="BK7" s="233"/>
      <c r="BL7" s="233"/>
      <c r="BM7" s="233"/>
      <c r="BN7" s="233"/>
      <c r="BO7" s="233"/>
      <c r="BP7" s="233"/>
      <c r="BQ7" s="239">
        <v>1</v>
      </c>
      <c r="BR7" s="240" t="s">
        <v>592</v>
      </c>
      <c r="BS7" s="1165" t="s">
        <v>578</v>
      </c>
      <c r="BT7" s="1166"/>
      <c r="BU7" s="1166"/>
      <c r="BV7" s="1166"/>
      <c r="BW7" s="1166"/>
      <c r="BX7" s="1166"/>
      <c r="BY7" s="1166"/>
      <c r="BZ7" s="1166"/>
      <c r="CA7" s="1166"/>
      <c r="CB7" s="1166"/>
      <c r="CC7" s="1166"/>
      <c r="CD7" s="1166"/>
      <c r="CE7" s="1166"/>
      <c r="CF7" s="1166"/>
      <c r="CG7" s="1167"/>
      <c r="CH7" s="1158">
        <v>3</v>
      </c>
      <c r="CI7" s="1159"/>
      <c r="CJ7" s="1159"/>
      <c r="CK7" s="1159"/>
      <c r="CL7" s="1160"/>
      <c r="CM7" s="1158">
        <v>4662</v>
      </c>
      <c r="CN7" s="1159"/>
      <c r="CO7" s="1159"/>
      <c r="CP7" s="1159"/>
      <c r="CQ7" s="1160"/>
      <c r="CR7" s="1158">
        <v>5</v>
      </c>
      <c r="CS7" s="1159"/>
      <c r="CT7" s="1159"/>
      <c r="CU7" s="1159"/>
      <c r="CV7" s="1160"/>
      <c r="CW7" s="1158" t="s">
        <v>588</v>
      </c>
      <c r="CX7" s="1159"/>
      <c r="CY7" s="1159"/>
      <c r="CZ7" s="1159"/>
      <c r="DA7" s="1160"/>
      <c r="DB7" s="1158" t="s">
        <v>588</v>
      </c>
      <c r="DC7" s="1159"/>
      <c r="DD7" s="1159"/>
      <c r="DE7" s="1159"/>
      <c r="DF7" s="1160"/>
      <c r="DG7" s="1158">
        <v>750</v>
      </c>
      <c r="DH7" s="1159"/>
      <c r="DI7" s="1159"/>
      <c r="DJ7" s="1159"/>
      <c r="DK7" s="1160"/>
      <c r="DL7" s="1158" t="s">
        <v>588</v>
      </c>
      <c r="DM7" s="1159"/>
      <c r="DN7" s="1159"/>
      <c r="DO7" s="1159"/>
      <c r="DP7" s="1160"/>
      <c r="DQ7" s="1158" t="s">
        <v>588</v>
      </c>
      <c r="DR7" s="1159"/>
      <c r="DS7" s="1159"/>
      <c r="DT7" s="1159"/>
      <c r="DU7" s="1160"/>
      <c r="DV7" s="1185"/>
      <c r="DW7" s="1186"/>
      <c r="DX7" s="1186"/>
      <c r="DY7" s="1186"/>
      <c r="DZ7" s="1187"/>
      <c r="EA7" s="234"/>
    </row>
    <row r="8" spans="1:131" s="235" customFormat="1" ht="26.25" customHeight="1">
      <c r="A8" s="241">
        <v>2</v>
      </c>
      <c r="B8" s="1106" t="s">
        <v>375</v>
      </c>
      <c r="C8" s="1107"/>
      <c r="D8" s="1107"/>
      <c r="E8" s="1107"/>
      <c r="F8" s="1107"/>
      <c r="G8" s="1107"/>
      <c r="H8" s="1107"/>
      <c r="I8" s="1107"/>
      <c r="J8" s="1107"/>
      <c r="K8" s="1107"/>
      <c r="L8" s="1107"/>
      <c r="M8" s="1107"/>
      <c r="N8" s="1107"/>
      <c r="O8" s="1107"/>
      <c r="P8" s="1108"/>
      <c r="Q8" s="1112">
        <v>80</v>
      </c>
      <c r="R8" s="1113"/>
      <c r="S8" s="1113"/>
      <c r="T8" s="1113"/>
      <c r="U8" s="1113"/>
      <c r="V8" s="1113">
        <v>45</v>
      </c>
      <c r="W8" s="1113"/>
      <c r="X8" s="1113"/>
      <c r="Y8" s="1113"/>
      <c r="Z8" s="1113"/>
      <c r="AA8" s="1113">
        <v>35</v>
      </c>
      <c r="AB8" s="1113"/>
      <c r="AC8" s="1113"/>
      <c r="AD8" s="1113"/>
      <c r="AE8" s="1114"/>
      <c r="AF8" s="1088">
        <v>35</v>
      </c>
      <c r="AG8" s="1089"/>
      <c r="AH8" s="1089"/>
      <c r="AI8" s="1089"/>
      <c r="AJ8" s="1090"/>
      <c r="AK8" s="1156" t="s">
        <v>573</v>
      </c>
      <c r="AL8" s="1157"/>
      <c r="AM8" s="1157"/>
      <c r="AN8" s="1157"/>
      <c r="AO8" s="1157"/>
      <c r="AP8" s="1157">
        <v>199</v>
      </c>
      <c r="AQ8" s="1157"/>
      <c r="AR8" s="1157"/>
      <c r="AS8" s="1157"/>
      <c r="AT8" s="1157"/>
      <c r="AU8" s="1154"/>
      <c r="AV8" s="1154"/>
      <c r="AW8" s="1154"/>
      <c r="AX8" s="1154"/>
      <c r="AY8" s="1155"/>
      <c r="AZ8" s="232"/>
      <c r="BA8" s="232"/>
      <c r="BB8" s="232"/>
      <c r="BC8" s="232"/>
      <c r="BD8" s="232"/>
      <c r="BE8" s="233"/>
      <c r="BF8" s="233"/>
      <c r="BG8" s="233"/>
      <c r="BH8" s="233"/>
      <c r="BI8" s="233"/>
      <c r="BJ8" s="233"/>
      <c r="BK8" s="233"/>
      <c r="BL8" s="233"/>
      <c r="BM8" s="233"/>
      <c r="BN8" s="233"/>
      <c r="BO8" s="233"/>
      <c r="BP8" s="233"/>
      <c r="BQ8" s="242">
        <v>2</v>
      </c>
      <c r="BR8" s="243"/>
      <c r="BS8" s="1083" t="s">
        <v>579</v>
      </c>
      <c r="BT8" s="1084"/>
      <c r="BU8" s="1084"/>
      <c r="BV8" s="1084"/>
      <c r="BW8" s="1084"/>
      <c r="BX8" s="1084"/>
      <c r="BY8" s="1084"/>
      <c r="BZ8" s="1084"/>
      <c r="CA8" s="1084"/>
      <c r="CB8" s="1084"/>
      <c r="CC8" s="1084"/>
      <c r="CD8" s="1084"/>
      <c r="CE8" s="1084"/>
      <c r="CF8" s="1084"/>
      <c r="CG8" s="1085"/>
      <c r="CH8" s="1058">
        <v>31</v>
      </c>
      <c r="CI8" s="1059"/>
      <c r="CJ8" s="1059"/>
      <c r="CK8" s="1059"/>
      <c r="CL8" s="1060"/>
      <c r="CM8" s="1058">
        <v>4653</v>
      </c>
      <c r="CN8" s="1059"/>
      <c r="CO8" s="1059"/>
      <c r="CP8" s="1059"/>
      <c r="CQ8" s="1060"/>
      <c r="CR8" s="1058">
        <v>11</v>
      </c>
      <c r="CS8" s="1059"/>
      <c r="CT8" s="1059"/>
      <c r="CU8" s="1059"/>
      <c r="CV8" s="1060"/>
      <c r="CW8" s="1058">
        <v>7</v>
      </c>
      <c r="CX8" s="1059"/>
      <c r="CY8" s="1059"/>
      <c r="CZ8" s="1059"/>
      <c r="DA8" s="1060"/>
      <c r="DB8" s="1058" t="s">
        <v>588</v>
      </c>
      <c r="DC8" s="1059"/>
      <c r="DD8" s="1059"/>
      <c r="DE8" s="1059"/>
      <c r="DF8" s="1060"/>
      <c r="DG8" s="1058" t="s">
        <v>588</v>
      </c>
      <c r="DH8" s="1059"/>
      <c r="DI8" s="1059"/>
      <c r="DJ8" s="1059"/>
      <c r="DK8" s="1060"/>
      <c r="DL8" s="1058" t="s">
        <v>588</v>
      </c>
      <c r="DM8" s="1059"/>
      <c r="DN8" s="1059"/>
      <c r="DO8" s="1059"/>
      <c r="DP8" s="1060"/>
      <c r="DQ8" s="1058" t="s">
        <v>588</v>
      </c>
      <c r="DR8" s="1059"/>
      <c r="DS8" s="1059"/>
      <c r="DT8" s="1059"/>
      <c r="DU8" s="1060"/>
      <c r="DV8" s="1061"/>
      <c r="DW8" s="1062"/>
      <c r="DX8" s="1062"/>
      <c r="DY8" s="1062"/>
      <c r="DZ8" s="1063"/>
      <c r="EA8" s="234"/>
    </row>
    <row r="9" spans="1:131" s="235" customFormat="1" ht="26.25" customHeight="1">
      <c r="A9" s="241">
        <v>3</v>
      </c>
      <c r="B9" s="1106" t="s">
        <v>376</v>
      </c>
      <c r="C9" s="1107"/>
      <c r="D9" s="1107"/>
      <c r="E9" s="1107"/>
      <c r="F9" s="1107"/>
      <c r="G9" s="1107"/>
      <c r="H9" s="1107"/>
      <c r="I9" s="1107"/>
      <c r="J9" s="1107"/>
      <c r="K9" s="1107"/>
      <c r="L9" s="1107"/>
      <c r="M9" s="1107"/>
      <c r="N9" s="1107"/>
      <c r="O9" s="1107"/>
      <c r="P9" s="1108"/>
      <c r="Q9" s="1112">
        <v>323</v>
      </c>
      <c r="R9" s="1113"/>
      <c r="S9" s="1113"/>
      <c r="T9" s="1113"/>
      <c r="U9" s="1113"/>
      <c r="V9" s="1113">
        <v>290</v>
      </c>
      <c r="W9" s="1113"/>
      <c r="X9" s="1113"/>
      <c r="Y9" s="1113"/>
      <c r="Z9" s="1113"/>
      <c r="AA9" s="1113">
        <v>33</v>
      </c>
      <c r="AB9" s="1113"/>
      <c r="AC9" s="1113"/>
      <c r="AD9" s="1113"/>
      <c r="AE9" s="1114"/>
      <c r="AF9" s="1088">
        <v>33</v>
      </c>
      <c r="AG9" s="1089"/>
      <c r="AH9" s="1089"/>
      <c r="AI9" s="1089"/>
      <c r="AJ9" s="1090"/>
      <c r="AK9" s="1156">
        <v>96</v>
      </c>
      <c r="AL9" s="1157"/>
      <c r="AM9" s="1157"/>
      <c r="AN9" s="1157"/>
      <c r="AO9" s="1157"/>
      <c r="AP9" s="1157" t="s">
        <v>573</v>
      </c>
      <c r="AQ9" s="1157"/>
      <c r="AR9" s="1157"/>
      <c r="AS9" s="1157"/>
      <c r="AT9" s="1157"/>
      <c r="AU9" s="1154"/>
      <c r="AV9" s="1154"/>
      <c r="AW9" s="1154"/>
      <c r="AX9" s="1154"/>
      <c r="AY9" s="1155"/>
      <c r="AZ9" s="232"/>
      <c r="BA9" s="232"/>
      <c r="BB9" s="232"/>
      <c r="BC9" s="232"/>
      <c r="BD9" s="232"/>
      <c r="BE9" s="233"/>
      <c r="BF9" s="233"/>
      <c r="BG9" s="233"/>
      <c r="BH9" s="233"/>
      <c r="BI9" s="233"/>
      <c r="BJ9" s="233"/>
      <c r="BK9" s="233"/>
      <c r="BL9" s="233"/>
      <c r="BM9" s="233"/>
      <c r="BN9" s="233"/>
      <c r="BO9" s="233"/>
      <c r="BP9" s="233"/>
      <c r="BQ9" s="242">
        <v>3</v>
      </c>
      <c r="BR9" s="243"/>
      <c r="BS9" s="1083" t="s">
        <v>580</v>
      </c>
      <c r="BT9" s="1084"/>
      <c r="BU9" s="1084"/>
      <c r="BV9" s="1084"/>
      <c r="BW9" s="1084"/>
      <c r="BX9" s="1084"/>
      <c r="BY9" s="1084"/>
      <c r="BZ9" s="1084"/>
      <c r="CA9" s="1084"/>
      <c r="CB9" s="1084"/>
      <c r="CC9" s="1084"/>
      <c r="CD9" s="1084"/>
      <c r="CE9" s="1084"/>
      <c r="CF9" s="1084"/>
      <c r="CG9" s="1085"/>
      <c r="CH9" s="1058">
        <v>0</v>
      </c>
      <c r="CI9" s="1059"/>
      <c r="CJ9" s="1059"/>
      <c r="CK9" s="1059"/>
      <c r="CL9" s="1060"/>
      <c r="CM9" s="1058">
        <v>113</v>
      </c>
      <c r="CN9" s="1059"/>
      <c r="CO9" s="1059"/>
      <c r="CP9" s="1059"/>
      <c r="CQ9" s="1060"/>
      <c r="CR9" s="1058">
        <v>9</v>
      </c>
      <c r="CS9" s="1059"/>
      <c r="CT9" s="1059"/>
      <c r="CU9" s="1059"/>
      <c r="CV9" s="1060"/>
      <c r="CW9" s="1058">
        <v>176</v>
      </c>
      <c r="CX9" s="1059"/>
      <c r="CY9" s="1059"/>
      <c r="CZ9" s="1059"/>
      <c r="DA9" s="1060"/>
      <c r="DB9" s="1058" t="s">
        <v>588</v>
      </c>
      <c r="DC9" s="1059"/>
      <c r="DD9" s="1059"/>
      <c r="DE9" s="1059"/>
      <c r="DF9" s="1060"/>
      <c r="DG9" s="1058" t="s">
        <v>588</v>
      </c>
      <c r="DH9" s="1059"/>
      <c r="DI9" s="1059"/>
      <c r="DJ9" s="1059"/>
      <c r="DK9" s="1060"/>
      <c r="DL9" s="1058" t="s">
        <v>588</v>
      </c>
      <c r="DM9" s="1059"/>
      <c r="DN9" s="1059"/>
      <c r="DO9" s="1059"/>
      <c r="DP9" s="1060"/>
      <c r="DQ9" s="1058" t="s">
        <v>588</v>
      </c>
      <c r="DR9" s="1059"/>
      <c r="DS9" s="1059"/>
      <c r="DT9" s="1059"/>
      <c r="DU9" s="1060"/>
      <c r="DV9" s="1061"/>
      <c r="DW9" s="1062"/>
      <c r="DX9" s="1062"/>
      <c r="DY9" s="1062"/>
      <c r="DZ9" s="1063"/>
      <c r="EA9" s="234"/>
    </row>
    <row r="10" spans="1:131" s="235" customFormat="1" ht="26.25" customHeight="1">
      <c r="A10" s="241">
        <v>4</v>
      </c>
      <c r="B10" s="1106" t="s">
        <v>377</v>
      </c>
      <c r="C10" s="1107"/>
      <c r="D10" s="1107"/>
      <c r="E10" s="1107"/>
      <c r="F10" s="1107"/>
      <c r="G10" s="1107"/>
      <c r="H10" s="1107"/>
      <c r="I10" s="1107"/>
      <c r="J10" s="1107"/>
      <c r="K10" s="1107"/>
      <c r="L10" s="1107"/>
      <c r="M10" s="1107"/>
      <c r="N10" s="1107"/>
      <c r="O10" s="1107"/>
      <c r="P10" s="1108"/>
      <c r="Q10" s="1112">
        <v>112</v>
      </c>
      <c r="R10" s="1113"/>
      <c r="S10" s="1113"/>
      <c r="T10" s="1113"/>
      <c r="U10" s="1113"/>
      <c r="V10" s="1113">
        <v>82</v>
      </c>
      <c r="W10" s="1113"/>
      <c r="X10" s="1113"/>
      <c r="Y10" s="1113"/>
      <c r="Z10" s="1113"/>
      <c r="AA10" s="1113">
        <v>30</v>
      </c>
      <c r="AB10" s="1113"/>
      <c r="AC10" s="1113"/>
      <c r="AD10" s="1113"/>
      <c r="AE10" s="1114"/>
      <c r="AF10" s="1088">
        <v>30</v>
      </c>
      <c r="AG10" s="1089"/>
      <c r="AH10" s="1089"/>
      <c r="AI10" s="1089"/>
      <c r="AJ10" s="1090"/>
      <c r="AK10" s="1156">
        <v>28</v>
      </c>
      <c r="AL10" s="1157"/>
      <c r="AM10" s="1157"/>
      <c r="AN10" s="1157"/>
      <c r="AO10" s="1157"/>
      <c r="AP10" s="1157">
        <v>38</v>
      </c>
      <c r="AQ10" s="1157"/>
      <c r="AR10" s="1157"/>
      <c r="AS10" s="1157"/>
      <c r="AT10" s="1157"/>
      <c r="AU10" s="1154"/>
      <c r="AV10" s="1154"/>
      <c r="AW10" s="1154"/>
      <c r="AX10" s="1154"/>
      <c r="AY10" s="1155"/>
      <c r="AZ10" s="232"/>
      <c r="BA10" s="232"/>
      <c r="BB10" s="232"/>
      <c r="BC10" s="232"/>
      <c r="BD10" s="232"/>
      <c r="BE10" s="233"/>
      <c r="BF10" s="233"/>
      <c r="BG10" s="233"/>
      <c r="BH10" s="233"/>
      <c r="BI10" s="233"/>
      <c r="BJ10" s="233"/>
      <c r="BK10" s="233"/>
      <c r="BL10" s="233"/>
      <c r="BM10" s="233"/>
      <c r="BN10" s="233"/>
      <c r="BO10" s="233"/>
      <c r="BP10" s="233"/>
      <c r="BQ10" s="242">
        <v>4</v>
      </c>
      <c r="BR10" s="243"/>
      <c r="BS10" s="1083" t="s">
        <v>581</v>
      </c>
      <c r="BT10" s="1084"/>
      <c r="BU10" s="1084"/>
      <c r="BV10" s="1084"/>
      <c r="BW10" s="1084"/>
      <c r="BX10" s="1084"/>
      <c r="BY10" s="1084"/>
      <c r="BZ10" s="1084"/>
      <c r="CA10" s="1084"/>
      <c r="CB10" s="1084"/>
      <c r="CC10" s="1084"/>
      <c r="CD10" s="1084"/>
      <c r="CE10" s="1084"/>
      <c r="CF10" s="1084"/>
      <c r="CG10" s="1085"/>
      <c r="CH10" s="1058">
        <v>10</v>
      </c>
      <c r="CI10" s="1059"/>
      <c r="CJ10" s="1059"/>
      <c r="CK10" s="1059"/>
      <c r="CL10" s="1060"/>
      <c r="CM10" s="1058">
        <v>991</v>
      </c>
      <c r="CN10" s="1059"/>
      <c r="CO10" s="1059"/>
      <c r="CP10" s="1059"/>
      <c r="CQ10" s="1060"/>
      <c r="CR10" s="1058">
        <v>239</v>
      </c>
      <c r="CS10" s="1059"/>
      <c r="CT10" s="1059"/>
      <c r="CU10" s="1059"/>
      <c r="CV10" s="1060"/>
      <c r="CW10" s="1058" t="s">
        <v>588</v>
      </c>
      <c r="CX10" s="1059"/>
      <c r="CY10" s="1059"/>
      <c r="CZ10" s="1059"/>
      <c r="DA10" s="1060"/>
      <c r="DB10" s="1058" t="s">
        <v>588</v>
      </c>
      <c r="DC10" s="1059"/>
      <c r="DD10" s="1059"/>
      <c r="DE10" s="1059"/>
      <c r="DF10" s="1060"/>
      <c r="DG10" s="1058" t="s">
        <v>588</v>
      </c>
      <c r="DH10" s="1059"/>
      <c r="DI10" s="1059"/>
      <c r="DJ10" s="1059"/>
      <c r="DK10" s="1060"/>
      <c r="DL10" s="1058" t="s">
        <v>588</v>
      </c>
      <c r="DM10" s="1059"/>
      <c r="DN10" s="1059"/>
      <c r="DO10" s="1059"/>
      <c r="DP10" s="1060"/>
      <c r="DQ10" s="1058" t="s">
        <v>588</v>
      </c>
      <c r="DR10" s="1059"/>
      <c r="DS10" s="1059"/>
      <c r="DT10" s="1059"/>
      <c r="DU10" s="1060"/>
      <c r="DV10" s="1061"/>
      <c r="DW10" s="1062"/>
      <c r="DX10" s="1062"/>
      <c r="DY10" s="1062"/>
      <c r="DZ10" s="1063"/>
      <c r="EA10" s="234"/>
    </row>
    <row r="11" spans="1:131" s="235" customFormat="1" ht="26.25" customHeight="1">
      <c r="A11" s="241">
        <v>5</v>
      </c>
      <c r="B11" s="1106" t="s">
        <v>378</v>
      </c>
      <c r="C11" s="1107"/>
      <c r="D11" s="1107"/>
      <c r="E11" s="1107"/>
      <c r="F11" s="1107"/>
      <c r="G11" s="1107"/>
      <c r="H11" s="1107"/>
      <c r="I11" s="1107"/>
      <c r="J11" s="1107"/>
      <c r="K11" s="1107"/>
      <c r="L11" s="1107"/>
      <c r="M11" s="1107"/>
      <c r="N11" s="1107"/>
      <c r="O11" s="1107"/>
      <c r="P11" s="1108"/>
      <c r="Q11" s="1112">
        <v>21</v>
      </c>
      <c r="R11" s="1113"/>
      <c r="S11" s="1113"/>
      <c r="T11" s="1113"/>
      <c r="U11" s="1113"/>
      <c r="V11" s="1113">
        <v>18</v>
      </c>
      <c r="W11" s="1113"/>
      <c r="X11" s="1113"/>
      <c r="Y11" s="1113"/>
      <c r="Z11" s="1113"/>
      <c r="AA11" s="1113">
        <v>3</v>
      </c>
      <c r="AB11" s="1113"/>
      <c r="AC11" s="1113"/>
      <c r="AD11" s="1113"/>
      <c r="AE11" s="1114"/>
      <c r="AF11" s="1088">
        <v>3</v>
      </c>
      <c r="AG11" s="1089"/>
      <c r="AH11" s="1089"/>
      <c r="AI11" s="1089"/>
      <c r="AJ11" s="1090"/>
      <c r="AK11" s="1156">
        <v>11</v>
      </c>
      <c r="AL11" s="1157"/>
      <c r="AM11" s="1157"/>
      <c r="AN11" s="1157"/>
      <c r="AO11" s="1157"/>
      <c r="AP11" s="1157" t="s">
        <v>573</v>
      </c>
      <c r="AQ11" s="1157"/>
      <c r="AR11" s="1157"/>
      <c r="AS11" s="1157"/>
      <c r="AT11" s="1157"/>
      <c r="AU11" s="1154"/>
      <c r="AV11" s="1154"/>
      <c r="AW11" s="1154"/>
      <c r="AX11" s="1154"/>
      <c r="AY11" s="1155"/>
      <c r="AZ11" s="232"/>
      <c r="BA11" s="232"/>
      <c r="BB11" s="232"/>
      <c r="BC11" s="232"/>
      <c r="BD11" s="232"/>
      <c r="BE11" s="233"/>
      <c r="BF11" s="233"/>
      <c r="BG11" s="233"/>
      <c r="BH11" s="233"/>
      <c r="BI11" s="233"/>
      <c r="BJ11" s="233"/>
      <c r="BK11" s="233"/>
      <c r="BL11" s="233"/>
      <c r="BM11" s="233"/>
      <c r="BN11" s="233"/>
      <c r="BO11" s="233"/>
      <c r="BP11" s="233"/>
      <c r="BQ11" s="242">
        <v>5</v>
      </c>
      <c r="BR11" s="243" t="s">
        <v>592</v>
      </c>
      <c r="BS11" s="1083" t="s">
        <v>582</v>
      </c>
      <c r="BT11" s="1084"/>
      <c r="BU11" s="1084"/>
      <c r="BV11" s="1084"/>
      <c r="BW11" s="1084"/>
      <c r="BX11" s="1084"/>
      <c r="BY11" s="1084"/>
      <c r="BZ11" s="1084"/>
      <c r="CA11" s="1084"/>
      <c r="CB11" s="1084"/>
      <c r="CC11" s="1084"/>
      <c r="CD11" s="1084"/>
      <c r="CE11" s="1084"/>
      <c r="CF11" s="1084"/>
      <c r="CG11" s="1085"/>
      <c r="CH11" s="1058">
        <v>-35</v>
      </c>
      <c r="CI11" s="1059"/>
      <c r="CJ11" s="1059"/>
      <c r="CK11" s="1059"/>
      <c r="CL11" s="1060"/>
      <c r="CM11" s="1058">
        <v>1270</v>
      </c>
      <c r="CN11" s="1059"/>
      <c r="CO11" s="1059"/>
      <c r="CP11" s="1059"/>
      <c r="CQ11" s="1060"/>
      <c r="CR11" s="1058">
        <v>45</v>
      </c>
      <c r="CS11" s="1059"/>
      <c r="CT11" s="1059"/>
      <c r="CU11" s="1059"/>
      <c r="CV11" s="1060"/>
      <c r="CW11" s="1058">
        <v>98</v>
      </c>
      <c r="CX11" s="1059"/>
      <c r="CY11" s="1059"/>
      <c r="CZ11" s="1059"/>
      <c r="DA11" s="1060"/>
      <c r="DB11" s="1058" t="s">
        <v>588</v>
      </c>
      <c r="DC11" s="1059"/>
      <c r="DD11" s="1059"/>
      <c r="DE11" s="1059"/>
      <c r="DF11" s="1060"/>
      <c r="DG11" s="1058" t="s">
        <v>588</v>
      </c>
      <c r="DH11" s="1059"/>
      <c r="DI11" s="1059"/>
      <c r="DJ11" s="1059"/>
      <c r="DK11" s="1060"/>
      <c r="DL11" s="1058">
        <v>61</v>
      </c>
      <c r="DM11" s="1059"/>
      <c r="DN11" s="1059"/>
      <c r="DO11" s="1059"/>
      <c r="DP11" s="1060"/>
      <c r="DQ11" s="1058">
        <v>18</v>
      </c>
      <c r="DR11" s="1059"/>
      <c r="DS11" s="1059"/>
      <c r="DT11" s="1059"/>
      <c r="DU11" s="1060"/>
      <c r="DV11" s="1061"/>
      <c r="DW11" s="1062"/>
      <c r="DX11" s="1062"/>
      <c r="DY11" s="1062"/>
      <c r="DZ11" s="1063"/>
      <c r="EA11" s="234"/>
    </row>
    <row r="12" spans="1:131" s="235" customFormat="1" ht="26.25" customHeight="1">
      <c r="A12" s="241">
        <v>6</v>
      </c>
      <c r="B12" s="1106" t="s">
        <v>379</v>
      </c>
      <c r="C12" s="1107"/>
      <c r="D12" s="1107"/>
      <c r="E12" s="1107"/>
      <c r="F12" s="1107"/>
      <c r="G12" s="1107"/>
      <c r="H12" s="1107"/>
      <c r="I12" s="1107"/>
      <c r="J12" s="1107"/>
      <c r="K12" s="1107"/>
      <c r="L12" s="1107"/>
      <c r="M12" s="1107"/>
      <c r="N12" s="1107"/>
      <c r="O12" s="1107"/>
      <c r="P12" s="1108"/>
      <c r="Q12" s="1112">
        <v>2496</v>
      </c>
      <c r="R12" s="1113"/>
      <c r="S12" s="1113"/>
      <c r="T12" s="1113"/>
      <c r="U12" s="1113"/>
      <c r="V12" s="1113">
        <v>2496</v>
      </c>
      <c r="W12" s="1113"/>
      <c r="X12" s="1113"/>
      <c r="Y12" s="1113"/>
      <c r="Z12" s="1113"/>
      <c r="AA12" s="1113" t="s">
        <v>573</v>
      </c>
      <c r="AB12" s="1113"/>
      <c r="AC12" s="1113"/>
      <c r="AD12" s="1113"/>
      <c r="AE12" s="1114"/>
      <c r="AF12" s="1088" t="s">
        <v>380</v>
      </c>
      <c r="AG12" s="1089"/>
      <c r="AH12" s="1089"/>
      <c r="AI12" s="1089"/>
      <c r="AJ12" s="1090"/>
      <c r="AK12" s="1156" t="s">
        <v>573</v>
      </c>
      <c r="AL12" s="1157"/>
      <c r="AM12" s="1157"/>
      <c r="AN12" s="1157"/>
      <c r="AO12" s="1157"/>
      <c r="AP12" s="1157">
        <v>18420</v>
      </c>
      <c r="AQ12" s="1157"/>
      <c r="AR12" s="1157"/>
      <c r="AS12" s="1157"/>
      <c r="AT12" s="1157"/>
      <c r="AU12" s="1154"/>
      <c r="AV12" s="1154"/>
      <c r="AW12" s="1154"/>
      <c r="AX12" s="1154"/>
      <c r="AY12" s="1155"/>
      <c r="AZ12" s="232"/>
      <c r="BA12" s="232"/>
      <c r="BB12" s="232"/>
      <c r="BC12" s="232"/>
      <c r="BD12" s="232"/>
      <c r="BE12" s="233"/>
      <c r="BF12" s="233"/>
      <c r="BG12" s="233"/>
      <c r="BH12" s="233"/>
      <c r="BI12" s="233"/>
      <c r="BJ12" s="233"/>
      <c r="BK12" s="233"/>
      <c r="BL12" s="233"/>
      <c r="BM12" s="233"/>
      <c r="BN12" s="233"/>
      <c r="BO12" s="233"/>
      <c r="BP12" s="233"/>
      <c r="BQ12" s="242">
        <v>6</v>
      </c>
      <c r="BR12" s="243"/>
      <c r="BS12" s="1083" t="s">
        <v>583</v>
      </c>
      <c r="BT12" s="1084"/>
      <c r="BU12" s="1084"/>
      <c r="BV12" s="1084"/>
      <c r="BW12" s="1084"/>
      <c r="BX12" s="1084"/>
      <c r="BY12" s="1084"/>
      <c r="BZ12" s="1084"/>
      <c r="CA12" s="1084"/>
      <c r="CB12" s="1084"/>
      <c r="CC12" s="1084"/>
      <c r="CD12" s="1084"/>
      <c r="CE12" s="1084"/>
      <c r="CF12" s="1084"/>
      <c r="CG12" s="1085"/>
      <c r="CH12" s="1058">
        <v>-2</v>
      </c>
      <c r="CI12" s="1059"/>
      <c r="CJ12" s="1059"/>
      <c r="CK12" s="1059"/>
      <c r="CL12" s="1060"/>
      <c r="CM12" s="1058">
        <v>749</v>
      </c>
      <c r="CN12" s="1059"/>
      <c r="CO12" s="1059"/>
      <c r="CP12" s="1059"/>
      <c r="CQ12" s="1060"/>
      <c r="CR12" s="1058">
        <v>700</v>
      </c>
      <c r="CS12" s="1059"/>
      <c r="CT12" s="1059"/>
      <c r="CU12" s="1059"/>
      <c r="CV12" s="1060"/>
      <c r="CW12" s="1058" t="s">
        <v>588</v>
      </c>
      <c r="CX12" s="1059"/>
      <c r="CY12" s="1059"/>
      <c r="CZ12" s="1059"/>
      <c r="DA12" s="1060"/>
      <c r="DB12" s="1058" t="s">
        <v>588</v>
      </c>
      <c r="DC12" s="1059"/>
      <c r="DD12" s="1059"/>
      <c r="DE12" s="1059"/>
      <c r="DF12" s="1060"/>
      <c r="DG12" s="1058" t="s">
        <v>588</v>
      </c>
      <c r="DH12" s="1059"/>
      <c r="DI12" s="1059"/>
      <c r="DJ12" s="1059"/>
      <c r="DK12" s="1060"/>
      <c r="DL12" s="1058" t="s">
        <v>588</v>
      </c>
      <c r="DM12" s="1059"/>
      <c r="DN12" s="1059"/>
      <c r="DO12" s="1059"/>
      <c r="DP12" s="1060"/>
      <c r="DQ12" s="1058" t="s">
        <v>588</v>
      </c>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6"/>
      <c r="AL13" s="1157"/>
      <c r="AM13" s="1157"/>
      <c r="AN13" s="1157"/>
      <c r="AO13" s="1157"/>
      <c r="AP13" s="1157"/>
      <c r="AQ13" s="1157"/>
      <c r="AR13" s="1157"/>
      <c r="AS13" s="1157"/>
      <c r="AT13" s="1157"/>
      <c r="AU13" s="1154"/>
      <c r="AV13" s="1154"/>
      <c r="AW13" s="1154"/>
      <c r="AX13" s="1154"/>
      <c r="AY13" s="1155"/>
      <c r="AZ13" s="232"/>
      <c r="BA13" s="232"/>
      <c r="BB13" s="232"/>
      <c r="BC13" s="232"/>
      <c r="BD13" s="232"/>
      <c r="BE13" s="233"/>
      <c r="BF13" s="233"/>
      <c r="BG13" s="233"/>
      <c r="BH13" s="233"/>
      <c r="BI13" s="233"/>
      <c r="BJ13" s="233"/>
      <c r="BK13" s="233"/>
      <c r="BL13" s="233"/>
      <c r="BM13" s="233"/>
      <c r="BN13" s="233"/>
      <c r="BO13" s="233"/>
      <c r="BP13" s="233"/>
      <c r="BQ13" s="242">
        <v>7</v>
      </c>
      <c r="BR13" s="243" t="s">
        <v>592</v>
      </c>
      <c r="BS13" s="1083" t="s">
        <v>584</v>
      </c>
      <c r="BT13" s="1084"/>
      <c r="BU13" s="1084"/>
      <c r="BV13" s="1084"/>
      <c r="BW13" s="1084"/>
      <c r="BX13" s="1084"/>
      <c r="BY13" s="1084"/>
      <c r="BZ13" s="1084"/>
      <c r="CA13" s="1084"/>
      <c r="CB13" s="1084"/>
      <c r="CC13" s="1084"/>
      <c r="CD13" s="1084"/>
      <c r="CE13" s="1084"/>
      <c r="CF13" s="1084"/>
      <c r="CG13" s="1085"/>
      <c r="CH13" s="1058">
        <v>14</v>
      </c>
      <c r="CI13" s="1059"/>
      <c r="CJ13" s="1059"/>
      <c r="CK13" s="1059"/>
      <c r="CL13" s="1060"/>
      <c r="CM13" s="1058">
        <v>4355</v>
      </c>
      <c r="CN13" s="1059"/>
      <c r="CO13" s="1059"/>
      <c r="CP13" s="1059"/>
      <c r="CQ13" s="1060"/>
      <c r="CR13" s="1058">
        <v>128</v>
      </c>
      <c r="CS13" s="1059"/>
      <c r="CT13" s="1059"/>
      <c r="CU13" s="1059"/>
      <c r="CV13" s="1060"/>
      <c r="CW13" s="1058" t="s">
        <v>588</v>
      </c>
      <c r="CX13" s="1059"/>
      <c r="CY13" s="1059"/>
      <c r="CZ13" s="1059"/>
      <c r="DA13" s="1060"/>
      <c r="DB13" s="1058" t="s">
        <v>588</v>
      </c>
      <c r="DC13" s="1059"/>
      <c r="DD13" s="1059"/>
      <c r="DE13" s="1059"/>
      <c r="DF13" s="1060"/>
      <c r="DG13" s="1058" t="s">
        <v>588</v>
      </c>
      <c r="DH13" s="1059"/>
      <c r="DI13" s="1059"/>
      <c r="DJ13" s="1059"/>
      <c r="DK13" s="1060"/>
      <c r="DL13" s="1058">
        <v>1720</v>
      </c>
      <c r="DM13" s="1059"/>
      <c r="DN13" s="1059"/>
      <c r="DO13" s="1059"/>
      <c r="DP13" s="1060"/>
      <c r="DQ13" s="1058">
        <v>172</v>
      </c>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6"/>
      <c r="AL14" s="1157"/>
      <c r="AM14" s="1157"/>
      <c r="AN14" s="1157"/>
      <c r="AO14" s="1157"/>
      <c r="AP14" s="1157"/>
      <c r="AQ14" s="1157"/>
      <c r="AR14" s="1157"/>
      <c r="AS14" s="1157"/>
      <c r="AT14" s="1157"/>
      <c r="AU14" s="1154"/>
      <c r="AV14" s="1154"/>
      <c r="AW14" s="1154"/>
      <c r="AX14" s="1154"/>
      <c r="AY14" s="1155"/>
      <c r="AZ14" s="232"/>
      <c r="BA14" s="232"/>
      <c r="BB14" s="232"/>
      <c r="BC14" s="232"/>
      <c r="BD14" s="232"/>
      <c r="BE14" s="233"/>
      <c r="BF14" s="233"/>
      <c r="BG14" s="233"/>
      <c r="BH14" s="233"/>
      <c r="BI14" s="233"/>
      <c r="BJ14" s="233"/>
      <c r="BK14" s="233"/>
      <c r="BL14" s="233"/>
      <c r="BM14" s="233"/>
      <c r="BN14" s="233"/>
      <c r="BO14" s="233"/>
      <c r="BP14" s="233"/>
      <c r="BQ14" s="242">
        <v>8</v>
      </c>
      <c r="BR14" s="243"/>
      <c r="BS14" s="1083" t="s">
        <v>585</v>
      </c>
      <c r="BT14" s="1084"/>
      <c r="BU14" s="1084"/>
      <c r="BV14" s="1084"/>
      <c r="BW14" s="1084"/>
      <c r="BX14" s="1084"/>
      <c r="BY14" s="1084"/>
      <c r="BZ14" s="1084"/>
      <c r="CA14" s="1084"/>
      <c r="CB14" s="1084"/>
      <c r="CC14" s="1084"/>
      <c r="CD14" s="1084"/>
      <c r="CE14" s="1084"/>
      <c r="CF14" s="1084"/>
      <c r="CG14" s="1085"/>
      <c r="CH14" s="1058">
        <v>3</v>
      </c>
      <c r="CI14" s="1059"/>
      <c r="CJ14" s="1059"/>
      <c r="CK14" s="1059"/>
      <c r="CL14" s="1060"/>
      <c r="CM14" s="1058">
        <v>386</v>
      </c>
      <c r="CN14" s="1059"/>
      <c r="CO14" s="1059"/>
      <c r="CP14" s="1059"/>
      <c r="CQ14" s="1060"/>
      <c r="CR14" s="1058">
        <v>200</v>
      </c>
      <c r="CS14" s="1059"/>
      <c r="CT14" s="1059"/>
      <c r="CU14" s="1059"/>
      <c r="CV14" s="1060"/>
      <c r="CW14" s="1058">
        <v>81</v>
      </c>
      <c r="CX14" s="1059"/>
      <c r="CY14" s="1059"/>
      <c r="CZ14" s="1059"/>
      <c r="DA14" s="1060"/>
      <c r="DB14" s="1058" t="s">
        <v>588</v>
      </c>
      <c r="DC14" s="1059"/>
      <c r="DD14" s="1059"/>
      <c r="DE14" s="1059"/>
      <c r="DF14" s="1060"/>
      <c r="DG14" s="1058" t="s">
        <v>588</v>
      </c>
      <c r="DH14" s="1059"/>
      <c r="DI14" s="1059"/>
      <c r="DJ14" s="1059"/>
      <c r="DK14" s="1060"/>
      <c r="DL14" s="1058" t="s">
        <v>588</v>
      </c>
      <c r="DM14" s="1059"/>
      <c r="DN14" s="1059"/>
      <c r="DO14" s="1059"/>
      <c r="DP14" s="1060"/>
      <c r="DQ14" s="1058" t="s">
        <v>588</v>
      </c>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6"/>
      <c r="AL15" s="1157"/>
      <c r="AM15" s="1157"/>
      <c r="AN15" s="1157"/>
      <c r="AO15" s="1157"/>
      <c r="AP15" s="1157"/>
      <c r="AQ15" s="1157"/>
      <c r="AR15" s="1157"/>
      <c r="AS15" s="1157"/>
      <c r="AT15" s="1157"/>
      <c r="AU15" s="1154"/>
      <c r="AV15" s="1154"/>
      <c r="AW15" s="1154"/>
      <c r="AX15" s="1154"/>
      <c r="AY15" s="1155"/>
      <c r="AZ15" s="232"/>
      <c r="BA15" s="232"/>
      <c r="BB15" s="232"/>
      <c r="BC15" s="232"/>
      <c r="BD15" s="232"/>
      <c r="BE15" s="233"/>
      <c r="BF15" s="233"/>
      <c r="BG15" s="233"/>
      <c r="BH15" s="233"/>
      <c r="BI15" s="233"/>
      <c r="BJ15" s="233"/>
      <c r="BK15" s="233"/>
      <c r="BL15" s="233"/>
      <c r="BM15" s="233"/>
      <c r="BN15" s="233"/>
      <c r="BO15" s="233"/>
      <c r="BP15" s="233"/>
      <c r="BQ15" s="242">
        <v>9</v>
      </c>
      <c r="BR15" s="243"/>
      <c r="BS15" s="1083" t="s">
        <v>593</v>
      </c>
      <c r="BT15" s="1084"/>
      <c r="BU15" s="1084"/>
      <c r="BV15" s="1084"/>
      <c r="BW15" s="1084"/>
      <c r="BX15" s="1084"/>
      <c r="BY15" s="1084"/>
      <c r="BZ15" s="1084"/>
      <c r="CA15" s="1084"/>
      <c r="CB15" s="1084"/>
      <c r="CC15" s="1084"/>
      <c r="CD15" s="1084"/>
      <c r="CE15" s="1084"/>
      <c r="CF15" s="1084"/>
      <c r="CG15" s="1085"/>
      <c r="CH15" s="1058">
        <v>100</v>
      </c>
      <c r="CI15" s="1059"/>
      <c r="CJ15" s="1059"/>
      <c r="CK15" s="1059"/>
      <c r="CL15" s="1060"/>
      <c r="CM15" s="1058">
        <v>2011</v>
      </c>
      <c r="CN15" s="1059"/>
      <c r="CO15" s="1059"/>
      <c r="CP15" s="1059"/>
      <c r="CQ15" s="1060"/>
      <c r="CR15" s="1058">
        <v>139</v>
      </c>
      <c r="CS15" s="1059"/>
      <c r="CT15" s="1059"/>
      <c r="CU15" s="1059"/>
      <c r="CV15" s="1060"/>
      <c r="CW15" s="1058" t="s">
        <v>588</v>
      </c>
      <c r="CX15" s="1059"/>
      <c r="CY15" s="1059"/>
      <c r="CZ15" s="1059"/>
      <c r="DA15" s="1060"/>
      <c r="DB15" s="1058" t="s">
        <v>588</v>
      </c>
      <c r="DC15" s="1059"/>
      <c r="DD15" s="1059"/>
      <c r="DE15" s="1059"/>
      <c r="DF15" s="1060"/>
      <c r="DG15" s="1058" t="s">
        <v>588</v>
      </c>
      <c r="DH15" s="1059"/>
      <c r="DI15" s="1059"/>
      <c r="DJ15" s="1059"/>
      <c r="DK15" s="1060"/>
      <c r="DL15" s="1058" t="s">
        <v>588</v>
      </c>
      <c r="DM15" s="1059"/>
      <c r="DN15" s="1059"/>
      <c r="DO15" s="1059"/>
      <c r="DP15" s="1060"/>
      <c r="DQ15" s="1058" t="s">
        <v>588</v>
      </c>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6"/>
      <c r="AL16" s="1157"/>
      <c r="AM16" s="1157"/>
      <c r="AN16" s="1157"/>
      <c r="AO16" s="1157"/>
      <c r="AP16" s="1157"/>
      <c r="AQ16" s="1157"/>
      <c r="AR16" s="1157"/>
      <c r="AS16" s="1157"/>
      <c r="AT16" s="1157"/>
      <c r="AU16" s="1154"/>
      <c r="AV16" s="1154"/>
      <c r="AW16" s="1154"/>
      <c r="AX16" s="1154"/>
      <c r="AY16" s="1155"/>
      <c r="AZ16" s="232"/>
      <c r="BA16" s="232"/>
      <c r="BB16" s="232"/>
      <c r="BC16" s="232"/>
      <c r="BD16" s="232"/>
      <c r="BE16" s="233"/>
      <c r="BF16" s="233"/>
      <c r="BG16" s="233"/>
      <c r="BH16" s="233"/>
      <c r="BI16" s="233"/>
      <c r="BJ16" s="233"/>
      <c r="BK16" s="233"/>
      <c r="BL16" s="233"/>
      <c r="BM16" s="233"/>
      <c r="BN16" s="233"/>
      <c r="BO16" s="233"/>
      <c r="BP16" s="233"/>
      <c r="BQ16" s="242">
        <v>10</v>
      </c>
      <c r="BR16" s="243"/>
      <c r="BS16" s="1083" t="s">
        <v>586</v>
      </c>
      <c r="BT16" s="1084"/>
      <c r="BU16" s="1084"/>
      <c r="BV16" s="1084"/>
      <c r="BW16" s="1084"/>
      <c r="BX16" s="1084"/>
      <c r="BY16" s="1084"/>
      <c r="BZ16" s="1084"/>
      <c r="CA16" s="1084"/>
      <c r="CB16" s="1084"/>
      <c r="CC16" s="1084"/>
      <c r="CD16" s="1084"/>
      <c r="CE16" s="1084"/>
      <c r="CF16" s="1084"/>
      <c r="CG16" s="1085"/>
      <c r="CH16" s="1058" t="s">
        <v>588</v>
      </c>
      <c r="CI16" s="1059"/>
      <c r="CJ16" s="1059"/>
      <c r="CK16" s="1059"/>
      <c r="CL16" s="1060"/>
      <c r="CM16" s="1058" t="s">
        <v>588</v>
      </c>
      <c r="CN16" s="1059"/>
      <c r="CO16" s="1059"/>
      <c r="CP16" s="1059"/>
      <c r="CQ16" s="1060"/>
      <c r="CR16" s="1058">
        <v>5</v>
      </c>
      <c r="CS16" s="1059"/>
      <c r="CT16" s="1059"/>
      <c r="CU16" s="1059"/>
      <c r="CV16" s="1060"/>
      <c r="CW16" s="1058" t="s">
        <v>588</v>
      </c>
      <c r="CX16" s="1059"/>
      <c r="CY16" s="1059"/>
      <c r="CZ16" s="1059"/>
      <c r="DA16" s="1060"/>
      <c r="DB16" s="1058" t="s">
        <v>588</v>
      </c>
      <c r="DC16" s="1059"/>
      <c r="DD16" s="1059"/>
      <c r="DE16" s="1059"/>
      <c r="DF16" s="1060"/>
      <c r="DG16" s="1058" t="s">
        <v>588</v>
      </c>
      <c r="DH16" s="1059"/>
      <c r="DI16" s="1059"/>
      <c r="DJ16" s="1059"/>
      <c r="DK16" s="1060"/>
      <c r="DL16" s="1058" t="s">
        <v>588</v>
      </c>
      <c r="DM16" s="1059"/>
      <c r="DN16" s="1059"/>
      <c r="DO16" s="1059"/>
      <c r="DP16" s="1060"/>
      <c r="DQ16" s="1058" t="s">
        <v>588</v>
      </c>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6"/>
      <c r="AL17" s="1157"/>
      <c r="AM17" s="1157"/>
      <c r="AN17" s="1157"/>
      <c r="AO17" s="1157"/>
      <c r="AP17" s="1157"/>
      <c r="AQ17" s="1157"/>
      <c r="AR17" s="1157"/>
      <c r="AS17" s="1157"/>
      <c r="AT17" s="1157"/>
      <c r="AU17" s="1154"/>
      <c r="AV17" s="1154"/>
      <c r="AW17" s="1154"/>
      <c r="AX17" s="1154"/>
      <c r="AY17" s="1155"/>
      <c r="AZ17" s="232"/>
      <c r="BA17" s="232"/>
      <c r="BB17" s="232"/>
      <c r="BC17" s="232"/>
      <c r="BD17" s="232"/>
      <c r="BE17" s="233"/>
      <c r="BF17" s="233"/>
      <c r="BG17" s="233"/>
      <c r="BH17" s="233"/>
      <c r="BI17" s="233"/>
      <c r="BJ17" s="233"/>
      <c r="BK17" s="233"/>
      <c r="BL17" s="233"/>
      <c r="BM17" s="233"/>
      <c r="BN17" s="233"/>
      <c r="BO17" s="233"/>
      <c r="BP17" s="233"/>
      <c r="BQ17" s="242">
        <v>11</v>
      </c>
      <c r="BR17" s="243" t="s">
        <v>592</v>
      </c>
      <c r="BS17" s="1083" t="s">
        <v>587</v>
      </c>
      <c r="BT17" s="1084"/>
      <c r="BU17" s="1084"/>
      <c r="BV17" s="1084"/>
      <c r="BW17" s="1084"/>
      <c r="BX17" s="1084"/>
      <c r="BY17" s="1084"/>
      <c r="BZ17" s="1084"/>
      <c r="CA17" s="1084"/>
      <c r="CB17" s="1084"/>
      <c r="CC17" s="1084"/>
      <c r="CD17" s="1084"/>
      <c r="CE17" s="1084"/>
      <c r="CF17" s="1084"/>
      <c r="CG17" s="1085"/>
      <c r="CH17" s="1058">
        <v>1966</v>
      </c>
      <c r="CI17" s="1059"/>
      <c r="CJ17" s="1059"/>
      <c r="CK17" s="1059"/>
      <c r="CL17" s="1060"/>
      <c r="CM17" s="1058">
        <v>30288</v>
      </c>
      <c r="CN17" s="1059"/>
      <c r="CO17" s="1059"/>
      <c r="CP17" s="1059"/>
      <c r="CQ17" s="1060"/>
      <c r="CR17" s="1058">
        <v>1357</v>
      </c>
      <c r="CS17" s="1059"/>
      <c r="CT17" s="1059"/>
      <c r="CU17" s="1059"/>
      <c r="CV17" s="1060"/>
      <c r="CW17" s="1058">
        <v>1477</v>
      </c>
      <c r="CX17" s="1059"/>
      <c r="CY17" s="1059"/>
      <c r="CZ17" s="1059"/>
      <c r="DA17" s="1060"/>
      <c r="DB17" s="1058">
        <v>18420</v>
      </c>
      <c r="DC17" s="1059"/>
      <c r="DD17" s="1059"/>
      <c r="DE17" s="1059"/>
      <c r="DF17" s="1060"/>
      <c r="DG17" s="1058" t="s">
        <v>588</v>
      </c>
      <c r="DH17" s="1059"/>
      <c r="DI17" s="1059"/>
      <c r="DJ17" s="1059"/>
      <c r="DK17" s="1060"/>
      <c r="DL17" s="1058" t="s">
        <v>588</v>
      </c>
      <c r="DM17" s="1059"/>
      <c r="DN17" s="1059"/>
      <c r="DO17" s="1059"/>
      <c r="DP17" s="1060"/>
      <c r="DQ17" s="1058" t="s">
        <v>588</v>
      </c>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6"/>
      <c r="AL18" s="1157"/>
      <c r="AM18" s="1157"/>
      <c r="AN18" s="1157"/>
      <c r="AO18" s="1157"/>
      <c r="AP18" s="1157"/>
      <c r="AQ18" s="1157"/>
      <c r="AR18" s="1157"/>
      <c r="AS18" s="1157"/>
      <c r="AT18" s="1157"/>
      <c r="AU18" s="1154"/>
      <c r="AV18" s="1154"/>
      <c r="AW18" s="1154"/>
      <c r="AX18" s="1154"/>
      <c r="AY18" s="1155"/>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6"/>
      <c r="AL19" s="1157"/>
      <c r="AM19" s="1157"/>
      <c r="AN19" s="1157"/>
      <c r="AO19" s="1157"/>
      <c r="AP19" s="1157"/>
      <c r="AQ19" s="1157"/>
      <c r="AR19" s="1157"/>
      <c r="AS19" s="1157"/>
      <c r="AT19" s="1157"/>
      <c r="AU19" s="1154"/>
      <c r="AV19" s="1154"/>
      <c r="AW19" s="1154"/>
      <c r="AX19" s="1154"/>
      <c r="AY19" s="1155"/>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6"/>
      <c r="AL20" s="1157"/>
      <c r="AM20" s="1157"/>
      <c r="AN20" s="1157"/>
      <c r="AO20" s="1157"/>
      <c r="AP20" s="1157"/>
      <c r="AQ20" s="1157"/>
      <c r="AR20" s="1157"/>
      <c r="AS20" s="1157"/>
      <c r="AT20" s="1157"/>
      <c r="AU20" s="1154"/>
      <c r="AV20" s="1154"/>
      <c r="AW20" s="1154"/>
      <c r="AX20" s="1154"/>
      <c r="AY20" s="1155"/>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6"/>
      <c r="AL21" s="1157"/>
      <c r="AM21" s="1157"/>
      <c r="AN21" s="1157"/>
      <c r="AO21" s="1157"/>
      <c r="AP21" s="1157"/>
      <c r="AQ21" s="1157"/>
      <c r="AR21" s="1157"/>
      <c r="AS21" s="1157"/>
      <c r="AT21" s="1157"/>
      <c r="AU21" s="1154"/>
      <c r="AV21" s="1154"/>
      <c r="AW21" s="1154"/>
      <c r="AX21" s="1154"/>
      <c r="AY21" s="1155"/>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1"/>
      <c r="R22" s="1152"/>
      <c r="S22" s="1152"/>
      <c r="T22" s="1152"/>
      <c r="U22" s="1152"/>
      <c r="V22" s="1152"/>
      <c r="W22" s="1152"/>
      <c r="X22" s="1152"/>
      <c r="Y22" s="1152"/>
      <c r="Z22" s="1152"/>
      <c r="AA22" s="1152"/>
      <c r="AB22" s="1152"/>
      <c r="AC22" s="1152"/>
      <c r="AD22" s="1152"/>
      <c r="AE22" s="1153"/>
      <c r="AF22" s="1088"/>
      <c r="AG22" s="1089"/>
      <c r="AH22" s="1089"/>
      <c r="AI22" s="1089"/>
      <c r="AJ22" s="1090"/>
      <c r="AK22" s="1147"/>
      <c r="AL22" s="1148"/>
      <c r="AM22" s="1148"/>
      <c r="AN22" s="1148"/>
      <c r="AO22" s="1148"/>
      <c r="AP22" s="1148"/>
      <c r="AQ22" s="1148"/>
      <c r="AR22" s="1148"/>
      <c r="AS22" s="1148"/>
      <c r="AT22" s="1148"/>
      <c r="AU22" s="1149"/>
      <c r="AV22" s="1149"/>
      <c r="AW22" s="1149"/>
      <c r="AX22" s="1149"/>
      <c r="AY22" s="1150"/>
      <c r="AZ22" s="1104" t="s">
        <v>381</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382</v>
      </c>
      <c r="B23" s="1013" t="s">
        <v>383</v>
      </c>
      <c r="C23" s="1014"/>
      <c r="D23" s="1014"/>
      <c r="E23" s="1014"/>
      <c r="F23" s="1014"/>
      <c r="G23" s="1014"/>
      <c r="H23" s="1014"/>
      <c r="I23" s="1014"/>
      <c r="J23" s="1014"/>
      <c r="K23" s="1014"/>
      <c r="L23" s="1014"/>
      <c r="M23" s="1014"/>
      <c r="N23" s="1014"/>
      <c r="O23" s="1014"/>
      <c r="P23" s="1015"/>
      <c r="Q23" s="1138">
        <v>84406</v>
      </c>
      <c r="R23" s="1139"/>
      <c r="S23" s="1139"/>
      <c r="T23" s="1139"/>
      <c r="U23" s="1139"/>
      <c r="V23" s="1139">
        <v>83901</v>
      </c>
      <c r="W23" s="1139"/>
      <c r="X23" s="1139"/>
      <c r="Y23" s="1139"/>
      <c r="Z23" s="1139"/>
      <c r="AA23" s="1139">
        <v>505</v>
      </c>
      <c r="AB23" s="1139"/>
      <c r="AC23" s="1139"/>
      <c r="AD23" s="1139"/>
      <c r="AE23" s="1140"/>
      <c r="AF23" s="1141">
        <v>312</v>
      </c>
      <c r="AG23" s="1139"/>
      <c r="AH23" s="1139"/>
      <c r="AI23" s="1139"/>
      <c r="AJ23" s="1142"/>
      <c r="AK23" s="1143"/>
      <c r="AL23" s="1144"/>
      <c r="AM23" s="1144"/>
      <c r="AN23" s="1144"/>
      <c r="AO23" s="1144"/>
      <c r="AP23" s="1139">
        <v>91112</v>
      </c>
      <c r="AQ23" s="1139"/>
      <c r="AR23" s="1139"/>
      <c r="AS23" s="1139"/>
      <c r="AT23" s="1139"/>
      <c r="AU23" s="1145"/>
      <c r="AV23" s="1145"/>
      <c r="AW23" s="1145"/>
      <c r="AX23" s="1145"/>
      <c r="AY23" s="1146"/>
      <c r="AZ23" s="1135" t="s">
        <v>384</v>
      </c>
      <c r="BA23" s="1136"/>
      <c r="BB23" s="1136"/>
      <c r="BC23" s="1136"/>
      <c r="BD23" s="1137"/>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4" t="s">
        <v>385</v>
      </c>
      <c r="B24" s="1134"/>
      <c r="C24" s="1134"/>
      <c r="D24" s="1134"/>
      <c r="E24" s="1134"/>
      <c r="F24" s="1134"/>
      <c r="G24" s="1134"/>
      <c r="H24" s="1134"/>
      <c r="I24" s="1134"/>
      <c r="J24" s="1134"/>
      <c r="K24" s="1134"/>
      <c r="L24" s="1134"/>
      <c r="M24" s="1134"/>
      <c r="N24" s="1134"/>
      <c r="O24" s="1134"/>
      <c r="P24" s="1134"/>
      <c r="Q24" s="1134"/>
      <c r="R24" s="1134"/>
      <c r="S24" s="1134"/>
      <c r="T24" s="1134"/>
      <c r="U24" s="1134"/>
      <c r="V24" s="1134"/>
      <c r="W24" s="1134"/>
      <c r="X24" s="1134"/>
      <c r="Y24" s="1134"/>
      <c r="Z24" s="1134"/>
      <c r="AA24" s="1134"/>
      <c r="AB24" s="1134"/>
      <c r="AC24" s="1134"/>
      <c r="AD24" s="1134"/>
      <c r="AE24" s="1134"/>
      <c r="AF24" s="1134"/>
      <c r="AG24" s="1134"/>
      <c r="AH24" s="1134"/>
      <c r="AI24" s="1134"/>
      <c r="AJ24" s="1134"/>
      <c r="AK24" s="1134"/>
      <c r="AL24" s="1134"/>
      <c r="AM24" s="1134"/>
      <c r="AN24" s="1134"/>
      <c r="AO24" s="1134"/>
      <c r="AP24" s="1134"/>
      <c r="AQ24" s="1134"/>
      <c r="AR24" s="1134"/>
      <c r="AS24" s="1134"/>
      <c r="AT24" s="1134"/>
      <c r="AU24" s="1134"/>
      <c r="AV24" s="1134"/>
      <c r="AW24" s="1134"/>
      <c r="AX24" s="1134"/>
      <c r="AY24" s="1134"/>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3" t="s">
        <v>386</v>
      </c>
      <c r="B25" s="1133"/>
      <c r="C25" s="1133"/>
      <c r="D25" s="1133"/>
      <c r="E25" s="1133"/>
      <c r="F25" s="1133"/>
      <c r="G25" s="1133"/>
      <c r="H25" s="1133"/>
      <c r="I25" s="1133"/>
      <c r="J25" s="1133"/>
      <c r="K25" s="1133"/>
      <c r="L25" s="1133"/>
      <c r="M25" s="1133"/>
      <c r="N25" s="1133"/>
      <c r="O25" s="1133"/>
      <c r="P25" s="1133"/>
      <c r="Q25" s="1133"/>
      <c r="R25" s="1133"/>
      <c r="S25" s="1133"/>
      <c r="T25" s="1133"/>
      <c r="U25" s="1133"/>
      <c r="V25" s="1133"/>
      <c r="W25" s="1133"/>
      <c r="X25" s="1133"/>
      <c r="Y25" s="1133"/>
      <c r="Z25" s="1133"/>
      <c r="AA25" s="1133"/>
      <c r="AB25" s="1133"/>
      <c r="AC25" s="1133"/>
      <c r="AD25" s="1133"/>
      <c r="AE25" s="1133"/>
      <c r="AF25" s="1133"/>
      <c r="AG25" s="1133"/>
      <c r="AH25" s="1133"/>
      <c r="AI25" s="1133"/>
      <c r="AJ25" s="1133"/>
      <c r="AK25" s="1133"/>
      <c r="AL25" s="1133"/>
      <c r="AM25" s="1133"/>
      <c r="AN25" s="1133"/>
      <c r="AO25" s="1133"/>
      <c r="AP25" s="1133"/>
      <c r="AQ25" s="1133"/>
      <c r="AR25" s="1133"/>
      <c r="AS25" s="1133"/>
      <c r="AT25" s="1133"/>
      <c r="AU25" s="1133"/>
      <c r="AV25" s="1133"/>
      <c r="AW25" s="1133"/>
      <c r="AX25" s="1133"/>
      <c r="AY25" s="1133"/>
      <c r="AZ25" s="1133"/>
      <c r="BA25" s="1133"/>
      <c r="BB25" s="1133"/>
      <c r="BC25" s="1133"/>
      <c r="BD25" s="1133"/>
      <c r="BE25" s="1133"/>
      <c r="BF25" s="1133"/>
      <c r="BG25" s="1133"/>
      <c r="BH25" s="1133"/>
      <c r="BI25" s="1133"/>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357</v>
      </c>
      <c r="B26" s="1065"/>
      <c r="C26" s="1065"/>
      <c r="D26" s="1065"/>
      <c r="E26" s="1065"/>
      <c r="F26" s="1065"/>
      <c r="G26" s="1065"/>
      <c r="H26" s="1065"/>
      <c r="I26" s="1065"/>
      <c r="J26" s="1065"/>
      <c r="K26" s="1065"/>
      <c r="L26" s="1065"/>
      <c r="M26" s="1065"/>
      <c r="N26" s="1065"/>
      <c r="O26" s="1065"/>
      <c r="P26" s="1066"/>
      <c r="Q26" s="1070" t="s">
        <v>387</v>
      </c>
      <c r="R26" s="1071"/>
      <c r="S26" s="1071"/>
      <c r="T26" s="1071"/>
      <c r="U26" s="1072"/>
      <c r="V26" s="1070" t="s">
        <v>388</v>
      </c>
      <c r="W26" s="1071"/>
      <c r="X26" s="1071"/>
      <c r="Y26" s="1071"/>
      <c r="Z26" s="1072"/>
      <c r="AA26" s="1070" t="s">
        <v>389</v>
      </c>
      <c r="AB26" s="1071"/>
      <c r="AC26" s="1071"/>
      <c r="AD26" s="1071"/>
      <c r="AE26" s="1071"/>
      <c r="AF26" s="1129" t="s">
        <v>390</v>
      </c>
      <c r="AG26" s="1077"/>
      <c r="AH26" s="1077"/>
      <c r="AI26" s="1077"/>
      <c r="AJ26" s="1130"/>
      <c r="AK26" s="1071" t="s">
        <v>391</v>
      </c>
      <c r="AL26" s="1071"/>
      <c r="AM26" s="1071"/>
      <c r="AN26" s="1071"/>
      <c r="AO26" s="1072"/>
      <c r="AP26" s="1070" t="s">
        <v>392</v>
      </c>
      <c r="AQ26" s="1071"/>
      <c r="AR26" s="1071"/>
      <c r="AS26" s="1071"/>
      <c r="AT26" s="1072"/>
      <c r="AU26" s="1070" t="s">
        <v>393</v>
      </c>
      <c r="AV26" s="1071"/>
      <c r="AW26" s="1071"/>
      <c r="AX26" s="1071"/>
      <c r="AY26" s="1072"/>
      <c r="AZ26" s="1070" t="s">
        <v>394</v>
      </c>
      <c r="BA26" s="1071"/>
      <c r="BB26" s="1071"/>
      <c r="BC26" s="1071"/>
      <c r="BD26" s="1072"/>
      <c r="BE26" s="1070" t="s">
        <v>364</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1"/>
      <c r="AG27" s="1080"/>
      <c r="AH27" s="1080"/>
      <c r="AI27" s="1080"/>
      <c r="AJ27" s="1132"/>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20" t="s">
        <v>395</v>
      </c>
      <c r="C28" s="1121"/>
      <c r="D28" s="1121"/>
      <c r="E28" s="1121"/>
      <c r="F28" s="1121"/>
      <c r="G28" s="1121"/>
      <c r="H28" s="1121"/>
      <c r="I28" s="1121"/>
      <c r="J28" s="1121"/>
      <c r="K28" s="1121"/>
      <c r="L28" s="1121"/>
      <c r="M28" s="1121"/>
      <c r="N28" s="1121"/>
      <c r="O28" s="1121"/>
      <c r="P28" s="1122"/>
      <c r="Q28" s="1123">
        <v>33256</v>
      </c>
      <c r="R28" s="1124"/>
      <c r="S28" s="1124"/>
      <c r="T28" s="1124"/>
      <c r="U28" s="1124"/>
      <c r="V28" s="1124">
        <v>32387</v>
      </c>
      <c r="W28" s="1124"/>
      <c r="X28" s="1124"/>
      <c r="Y28" s="1124"/>
      <c r="Z28" s="1124"/>
      <c r="AA28" s="1124">
        <v>869</v>
      </c>
      <c r="AB28" s="1124"/>
      <c r="AC28" s="1124"/>
      <c r="AD28" s="1124"/>
      <c r="AE28" s="1125"/>
      <c r="AF28" s="1126">
        <v>869</v>
      </c>
      <c r="AG28" s="1124"/>
      <c r="AH28" s="1124"/>
      <c r="AI28" s="1124"/>
      <c r="AJ28" s="1127"/>
      <c r="AK28" s="1128">
        <v>2168</v>
      </c>
      <c r="AL28" s="1116"/>
      <c r="AM28" s="1116"/>
      <c r="AN28" s="1116"/>
      <c r="AO28" s="1116"/>
      <c r="AP28" s="1116" t="s">
        <v>588</v>
      </c>
      <c r="AQ28" s="1116"/>
      <c r="AR28" s="1116"/>
      <c r="AS28" s="1116"/>
      <c r="AT28" s="1116"/>
      <c r="AU28" s="1116" t="s">
        <v>588</v>
      </c>
      <c r="AV28" s="1116"/>
      <c r="AW28" s="1116"/>
      <c r="AX28" s="1116"/>
      <c r="AY28" s="1116"/>
      <c r="AZ28" s="1117" t="s">
        <v>588</v>
      </c>
      <c r="BA28" s="1117"/>
      <c r="BB28" s="1117"/>
      <c r="BC28" s="1117"/>
      <c r="BD28" s="1117"/>
      <c r="BE28" s="1118"/>
      <c r="BF28" s="1118"/>
      <c r="BG28" s="1118"/>
      <c r="BH28" s="1118"/>
      <c r="BI28" s="1119"/>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396</v>
      </c>
      <c r="C29" s="1107"/>
      <c r="D29" s="1107"/>
      <c r="E29" s="1107"/>
      <c r="F29" s="1107"/>
      <c r="G29" s="1107"/>
      <c r="H29" s="1107"/>
      <c r="I29" s="1107"/>
      <c r="J29" s="1107"/>
      <c r="K29" s="1107"/>
      <c r="L29" s="1107"/>
      <c r="M29" s="1107"/>
      <c r="N29" s="1107"/>
      <c r="O29" s="1107"/>
      <c r="P29" s="1108"/>
      <c r="Q29" s="1112">
        <v>17261</v>
      </c>
      <c r="R29" s="1113"/>
      <c r="S29" s="1113"/>
      <c r="T29" s="1113"/>
      <c r="U29" s="1113"/>
      <c r="V29" s="1113">
        <v>16883</v>
      </c>
      <c r="W29" s="1113"/>
      <c r="X29" s="1113"/>
      <c r="Y29" s="1113"/>
      <c r="Z29" s="1113"/>
      <c r="AA29" s="1113">
        <v>378</v>
      </c>
      <c r="AB29" s="1113"/>
      <c r="AC29" s="1113"/>
      <c r="AD29" s="1113"/>
      <c r="AE29" s="1114"/>
      <c r="AF29" s="1088">
        <v>378</v>
      </c>
      <c r="AG29" s="1089"/>
      <c r="AH29" s="1089"/>
      <c r="AI29" s="1089"/>
      <c r="AJ29" s="1090"/>
      <c r="AK29" s="1049">
        <v>2467</v>
      </c>
      <c r="AL29" s="1040"/>
      <c r="AM29" s="1040"/>
      <c r="AN29" s="1040"/>
      <c r="AO29" s="1040"/>
      <c r="AP29" s="1040">
        <v>2</v>
      </c>
      <c r="AQ29" s="1040"/>
      <c r="AR29" s="1040"/>
      <c r="AS29" s="1040"/>
      <c r="AT29" s="1040"/>
      <c r="AU29" s="1115" t="s">
        <v>588</v>
      </c>
      <c r="AV29" s="1040"/>
      <c r="AW29" s="1040"/>
      <c r="AX29" s="1040"/>
      <c r="AY29" s="1040"/>
      <c r="AZ29" s="1111" t="s">
        <v>588</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397</v>
      </c>
      <c r="C30" s="1107"/>
      <c r="D30" s="1107"/>
      <c r="E30" s="1107"/>
      <c r="F30" s="1107"/>
      <c r="G30" s="1107"/>
      <c r="H30" s="1107"/>
      <c r="I30" s="1107"/>
      <c r="J30" s="1107"/>
      <c r="K30" s="1107"/>
      <c r="L30" s="1107"/>
      <c r="M30" s="1107"/>
      <c r="N30" s="1107"/>
      <c r="O30" s="1107"/>
      <c r="P30" s="1108"/>
      <c r="Q30" s="1112">
        <v>3197</v>
      </c>
      <c r="R30" s="1113"/>
      <c r="S30" s="1113"/>
      <c r="T30" s="1113"/>
      <c r="U30" s="1113"/>
      <c r="V30" s="1113">
        <v>3126</v>
      </c>
      <c r="W30" s="1113"/>
      <c r="X30" s="1113"/>
      <c r="Y30" s="1113"/>
      <c r="Z30" s="1113"/>
      <c r="AA30" s="1113">
        <v>71</v>
      </c>
      <c r="AB30" s="1113"/>
      <c r="AC30" s="1113"/>
      <c r="AD30" s="1113"/>
      <c r="AE30" s="1114"/>
      <c r="AF30" s="1088">
        <v>71</v>
      </c>
      <c r="AG30" s="1089"/>
      <c r="AH30" s="1089"/>
      <c r="AI30" s="1089"/>
      <c r="AJ30" s="1090"/>
      <c r="AK30" s="1049">
        <v>543</v>
      </c>
      <c r="AL30" s="1040"/>
      <c r="AM30" s="1040"/>
      <c r="AN30" s="1040"/>
      <c r="AO30" s="1040"/>
      <c r="AP30" s="1040" t="s">
        <v>588</v>
      </c>
      <c r="AQ30" s="1040"/>
      <c r="AR30" s="1040"/>
      <c r="AS30" s="1040"/>
      <c r="AT30" s="1040"/>
      <c r="AU30" s="1040" t="s">
        <v>588</v>
      </c>
      <c r="AV30" s="1040"/>
      <c r="AW30" s="1040"/>
      <c r="AX30" s="1040"/>
      <c r="AY30" s="1040"/>
      <c r="AZ30" s="1111" t="s">
        <v>588</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398</v>
      </c>
      <c r="C31" s="1107"/>
      <c r="D31" s="1107"/>
      <c r="E31" s="1107"/>
      <c r="F31" s="1107"/>
      <c r="G31" s="1107"/>
      <c r="H31" s="1107"/>
      <c r="I31" s="1107"/>
      <c r="J31" s="1107"/>
      <c r="K31" s="1107"/>
      <c r="L31" s="1107"/>
      <c r="M31" s="1107"/>
      <c r="N31" s="1107"/>
      <c r="O31" s="1107"/>
      <c r="P31" s="1108"/>
      <c r="Q31" s="1112">
        <v>44</v>
      </c>
      <c r="R31" s="1113"/>
      <c r="S31" s="1113"/>
      <c r="T31" s="1113"/>
      <c r="U31" s="1113"/>
      <c r="V31" s="1113">
        <v>49</v>
      </c>
      <c r="W31" s="1113"/>
      <c r="X31" s="1113"/>
      <c r="Y31" s="1113"/>
      <c r="Z31" s="1113"/>
      <c r="AA31" s="1113">
        <v>-5</v>
      </c>
      <c r="AB31" s="1113"/>
      <c r="AC31" s="1113"/>
      <c r="AD31" s="1113"/>
      <c r="AE31" s="1114"/>
      <c r="AF31" s="1088">
        <v>-5</v>
      </c>
      <c r="AG31" s="1089"/>
      <c r="AH31" s="1089"/>
      <c r="AI31" s="1089"/>
      <c r="AJ31" s="1090"/>
      <c r="AK31" s="1049">
        <v>12</v>
      </c>
      <c r="AL31" s="1040"/>
      <c r="AM31" s="1040"/>
      <c r="AN31" s="1040"/>
      <c r="AO31" s="1040"/>
      <c r="AP31" s="1040" t="s">
        <v>588</v>
      </c>
      <c r="AQ31" s="1040"/>
      <c r="AR31" s="1040"/>
      <c r="AS31" s="1040"/>
      <c r="AT31" s="1040"/>
      <c r="AU31" s="1040" t="s">
        <v>588</v>
      </c>
      <c r="AV31" s="1040"/>
      <c r="AW31" s="1040"/>
      <c r="AX31" s="1040"/>
      <c r="AY31" s="1040"/>
      <c r="AZ31" s="1111" t="s">
        <v>588</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399</v>
      </c>
      <c r="C32" s="1107"/>
      <c r="D32" s="1107"/>
      <c r="E32" s="1107"/>
      <c r="F32" s="1107"/>
      <c r="G32" s="1107"/>
      <c r="H32" s="1107"/>
      <c r="I32" s="1107"/>
      <c r="J32" s="1107"/>
      <c r="K32" s="1107"/>
      <c r="L32" s="1107"/>
      <c r="M32" s="1107"/>
      <c r="N32" s="1107"/>
      <c r="O32" s="1107"/>
      <c r="P32" s="1108"/>
      <c r="Q32" s="1112">
        <v>5237</v>
      </c>
      <c r="R32" s="1113"/>
      <c r="S32" s="1113"/>
      <c r="T32" s="1113"/>
      <c r="U32" s="1113"/>
      <c r="V32" s="1113">
        <v>4421</v>
      </c>
      <c r="W32" s="1113"/>
      <c r="X32" s="1113"/>
      <c r="Y32" s="1113"/>
      <c r="Z32" s="1113"/>
      <c r="AA32" s="1113">
        <v>816</v>
      </c>
      <c r="AB32" s="1113"/>
      <c r="AC32" s="1113"/>
      <c r="AD32" s="1113"/>
      <c r="AE32" s="1114"/>
      <c r="AF32" s="1088">
        <v>5936</v>
      </c>
      <c r="AG32" s="1089"/>
      <c r="AH32" s="1089"/>
      <c r="AI32" s="1089"/>
      <c r="AJ32" s="1090"/>
      <c r="AK32" s="1049">
        <v>241</v>
      </c>
      <c r="AL32" s="1040"/>
      <c r="AM32" s="1040"/>
      <c r="AN32" s="1040"/>
      <c r="AO32" s="1040"/>
      <c r="AP32" s="1040">
        <v>11817</v>
      </c>
      <c r="AQ32" s="1040"/>
      <c r="AR32" s="1040"/>
      <c r="AS32" s="1040"/>
      <c r="AT32" s="1040"/>
      <c r="AU32" s="1040">
        <v>71</v>
      </c>
      <c r="AV32" s="1040"/>
      <c r="AW32" s="1040"/>
      <c r="AX32" s="1040"/>
      <c r="AY32" s="1040"/>
      <c r="AZ32" s="1111" t="s">
        <v>588</v>
      </c>
      <c r="BA32" s="1111"/>
      <c r="BB32" s="1111"/>
      <c r="BC32" s="1111"/>
      <c r="BD32" s="1111"/>
      <c r="BE32" s="1101" t="s">
        <v>589</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400</v>
      </c>
      <c r="C33" s="1107"/>
      <c r="D33" s="1107"/>
      <c r="E33" s="1107"/>
      <c r="F33" s="1107"/>
      <c r="G33" s="1107"/>
      <c r="H33" s="1107"/>
      <c r="I33" s="1107"/>
      <c r="J33" s="1107"/>
      <c r="K33" s="1107"/>
      <c r="L33" s="1107"/>
      <c r="M33" s="1107"/>
      <c r="N33" s="1107"/>
      <c r="O33" s="1107"/>
      <c r="P33" s="1108"/>
      <c r="Q33" s="1112">
        <v>7490</v>
      </c>
      <c r="R33" s="1113"/>
      <c r="S33" s="1113"/>
      <c r="T33" s="1113"/>
      <c r="U33" s="1113"/>
      <c r="V33" s="1113">
        <v>6621</v>
      </c>
      <c r="W33" s="1113"/>
      <c r="X33" s="1113"/>
      <c r="Y33" s="1113"/>
      <c r="Z33" s="1113"/>
      <c r="AA33" s="1113">
        <v>869</v>
      </c>
      <c r="AB33" s="1113"/>
      <c r="AC33" s="1113"/>
      <c r="AD33" s="1113"/>
      <c r="AE33" s="1114"/>
      <c r="AF33" s="1088">
        <v>1877</v>
      </c>
      <c r="AG33" s="1089"/>
      <c r="AH33" s="1089"/>
      <c r="AI33" s="1089"/>
      <c r="AJ33" s="1090"/>
      <c r="AK33" s="1049">
        <v>3062</v>
      </c>
      <c r="AL33" s="1040"/>
      <c r="AM33" s="1040"/>
      <c r="AN33" s="1040"/>
      <c r="AO33" s="1040"/>
      <c r="AP33" s="1040">
        <v>53097</v>
      </c>
      <c r="AQ33" s="1040"/>
      <c r="AR33" s="1040"/>
      <c r="AS33" s="1040"/>
      <c r="AT33" s="1040"/>
      <c r="AU33" s="1040">
        <v>30637</v>
      </c>
      <c r="AV33" s="1040"/>
      <c r="AW33" s="1040"/>
      <c r="AX33" s="1040"/>
      <c r="AY33" s="1040"/>
      <c r="AZ33" s="1111" t="s">
        <v>588</v>
      </c>
      <c r="BA33" s="1111"/>
      <c r="BB33" s="1111"/>
      <c r="BC33" s="1111"/>
      <c r="BD33" s="1111"/>
      <c r="BE33" s="1101" t="s">
        <v>589</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401</v>
      </c>
      <c r="C34" s="1107"/>
      <c r="D34" s="1107"/>
      <c r="E34" s="1107"/>
      <c r="F34" s="1107"/>
      <c r="G34" s="1107"/>
      <c r="H34" s="1107"/>
      <c r="I34" s="1107"/>
      <c r="J34" s="1107"/>
      <c r="K34" s="1107"/>
      <c r="L34" s="1107"/>
      <c r="M34" s="1107"/>
      <c r="N34" s="1107"/>
      <c r="O34" s="1107"/>
      <c r="P34" s="1108"/>
      <c r="Q34" s="1112">
        <v>121</v>
      </c>
      <c r="R34" s="1113"/>
      <c r="S34" s="1113"/>
      <c r="T34" s="1113"/>
      <c r="U34" s="1113"/>
      <c r="V34" s="1113">
        <v>121</v>
      </c>
      <c r="W34" s="1113"/>
      <c r="X34" s="1113"/>
      <c r="Y34" s="1113"/>
      <c r="Z34" s="1113"/>
      <c r="AA34" s="1113" t="s">
        <v>588</v>
      </c>
      <c r="AB34" s="1113"/>
      <c r="AC34" s="1113"/>
      <c r="AD34" s="1113"/>
      <c r="AE34" s="1114"/>
      <c r="AF34" s="1088" t="s">
        <v>590</v>
      </c>
      <c r="AG34" s="1089"/>
      <c r="AH34" s="1089"/>
      <c r="AI34" s="1089"/>
      <c r="AJ34" s="1090"/>
      <c r="AK34" s="1049">
        <v>22</v>
      </c>
      <c r="AL34" s="1040"/>
      <c r="AM34" s="1040"/>
      <c r="AN34" s="1040"/>
      <c r="AO34" s="1040"/>
      <c r="AP34" s="1040">
        <v>26</v>
      </c>
      <c r="AQ34" s="1040"/>
      <c r="AR34" s="1040"/>
      <c r="AS34" s="1040"/>
      <c r="AT34" s="1040"/>
      <c r="AU34" s="1040">
        <v>11</v>
      </c>
      <c r="AV34" s="1040"/>
      <c r="AW34" s="1040"/>
      <c r="AX34" s="1040"/>
      <c r="AY34" s="1040"/>
      <c r="AZ34" s="1111" t="s">
        <v>588</v>
      </c>
      <c r="BA34" s="1111"/>
      <c r="BB34" s="1111"/>
      <c r="BC34" s="1111"/>
      <c r="BD34" s="1111"/>
      <c r="BE34" s="1101" t="s">
        <v>591</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403</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382</v>
      </c>
      <c r="B63" s="1013" t="s">
        <v>404</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9126</v>
      </c>
      <c r="AG63" s="1028"/>
      <c r="AH63" s="1028"/>
      <c r="AI63" s="1028"/>
      <c r="AJ63" s="1099"/>
      <c r="AK63" s="1100"/>
      <c r="AL63" s="1032"/>
      <c r="AM63" s="1032"/>
      <c r="AN63" s="1032"/>
      <c r="AO63" s="1032"/>
      <c r="AP63" s="1028">
        <v>64942</v>
      </c>
      <c r="AQ63" s="1028"/>
      <c r="AR63" s="1028"/>
      <c r="AS63" s="1028"/>
      <c r="AT63" s="1028"/>
      <c r="AU63" s="1028">
        <v>30719</v>
      </c>
      <c r="AV63" s="1028"/>
      <c r="AW63" s="1028"/>
      <c r="AX63" s="1028"/>
      <c r="AY63" s="1028"/>
      <c r="AZ63" s="1094"/>
      <c r="BA63" s="1094"/>
      <c r="BB63" s="1094"/>
      <c r="BC63" s="1094"/>
      <c r="BD63" s="1094"/>
      <c r="BE63" s="1029"/>
      <c r="BF63" s="1029"/>
      <c r="BG63" s="1029"/>
      <c r="BH63" s="1029"/>
      <c r="BI63" s="1030"/>
      <c r="BJ63" s="1095" t="s">
        <v>405</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407</v>
      </c>
      <c r="B66" s="1065"/>
      <c r="C66" s="1065"/>
      <c r="D66" s="1065"/>
      <c r="E66" s="1065"/>
      <c r="F66" s="1065"/>
      <c r="G66" s="1065"/>
      <c r="H66" s="1065"/>
      <c r="I66" s="1065"/>
      <c r="J66" s="1065"/>
      <c r="K66" s="1065"/>
      <c r="L66" s="1065"/>
      <c r="M66" s="1065"/>
      <c r="N66" s="1065"/>
      <c r="O66" s="1065"/>
      <c r="P66" s="1066"/>
      <c r="Q66" s="1070" t="s">
        <v>408</v>
      </c>
      <c r="R66" s="1071"/>
      <c r="S66" s="1071"/>
      <c r="T66" s="1071"/>
      <c r="U66" s="1072"/>
      <c r="V66" s="1070" t="s">
        <v>409</v>
      </c>
      <c r="W66" s="1071"/>
      <c r="X66" s="1071"/>
      <c r="Y66" s="1071"/>
      <c r="Z66" s="1072"/>
      <c r="AA66" s="1070" t="s">
        <v>410</v>
      </c>
      <c r="AB66" s="1071"/>
      <c r="AC66" s="1071"/>
      <c r="AD66" s="1071"/>
      <c r="AE66" s="1072"/>
      <c r="AF66" s="1076" t="s">
        <v>411</v>
      </c>
      <c r="AG66" s="1077"/>
      <c r="AH66" s="1077"/>
      <c r="AI66" s="1077"/>
      <c r="AJ66" s="1078"/>
      <c r="AK66" s="1070" t="s">
        <v>412</v>
      </c>
      <c r="AL66" s="1065"/>
      <c r="AM66" s="1065"/>
      <c r="AN66" s="1065"/>
      <c r="AO66" s="1066"/>
      <c r="AP66" s="1070" t="s">
        <v>413</v>
      </c>
      <c r="AQ66" s="1071"/>
      <c r="AR66" s="1071"/>
      <c r="AS66" s="1071"/>
      <c r="AT66" s="1072"/>
      <c r="AU66" s="1070" t="s">
        <v>414</v>
      </c>
      <c r="AV66" s="1071"/>
      <c r="AW66" s="1071"/>
      <c r="AX66" s="1071"/>
      <c r="AY66" s="1072"/>
      <c r="AZ66" s="1070" t="s">
        <v>364</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574</v>
      </c>
      <c r="C68" s="1055"/>
      <c r="D68" s="1055"/>
      <c r="E68" s="1055"/>
      <c r="F68" s="1055"/>
      <c r="G68" s="1055"/>
      <c r="H68" s="1055"/>
      <c r="I68" s="1055"/>
      <c r="J68" s="1055"/>
      <c r="K68" s="1055"/>
      <c r="L68" s="1055"/>
      <c r="M68" s="1055"/>
      <c r="N68" s="1055"/>
      <c r="O68" s="1055"/>
      <c r="P68" s="1056"/>
      <c r="Q68" s="1057">
        <v>183</v>
      </c>
      <c r="R68" s="1051"/>
      <c r="S68" s="1051"/>
      <c r="T68" s="1051"/>
      <c r="U68" s="1051"/>
      <c r="V68" s="1051">
        <v>177</v>
      </c>
      <c r="W68" s="1051"/>
      <c r="X68" s="1051"/>
      <c r="Y68" s="1051"/>
      <c r="Z68" s="1051"/>
      <c r="AA68" s="1051">
        <v>6</v>
      </c>
      <c r="AB68" s="1051"/>
      <c r="AC68" s="1051"/>
      <c r="AD68" s="1051"/>
      <c r="AE68" s="1051"/>
      <c r="AF68" s="1051">
        <v>178</v>
      </c>
      <c r="AG68" s="1051"/>
      <c r="AH68" s="1051"/>
      <c r="AI68" s="1051"/>
      <c r="AJ68" s="1051"/>
      <c r="AK68" s="1051" t="s">
        <v>588</v>
      </c>
      <c r="AL68" s="1051"/>
      <c r="AM68" s="1051"/>
      <c r="AN68" s="1051"/>
      <c r="AO68" s="1051"/>
      <c r="AP68" s="1051" t="s">
        <v>588</v>
      </c>
      <c r="AQ68" s="1051"/>
      <c r="AR68" s="1051"/>
      <c r="AS68" s="1051"/>
      <c r="AT68" s="1051"/>
      <c r="AU68" s="1051" t="s">
        <v>588</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575</v>
      </c>
      <c r="C69" s="1044"/>
      <c r="D69" s="1044"/>
      <c r="E69" s="1044"/>
      <c r="F69" s="1044"/>
      <c r="G69" s="1044"/>
      <c r="H69" s="1044"/>
      <c r="I69" s="1044"/>
      <c r="J69" s="1044"/>
      <c r="K69" s="1044"/>
      <c r="L69" s="1044"/>
      <c r="M69" s="1044"/>
      <c r="N69" s="1044"/>
      <c r="O69" s="1044"/>
      <c r="P69" s="1045"/>
      <c r="Q69" s="1046">
        <v>2</v>
      </c>
      <c r="R69" s="1040"/>
      <c r="S69" s="1040"/>
      <c r="T69" s="1040"/>
      <c r="U69" s="1040"/>
      <c r="V69" s="1040">
        <v>0</v>
      </c>
      <c r="W69" s="1040"/>
      <c r="X69" s="1040"/>
      <c r="Y69" s="1040"/>
      <c r="Z69" s="1040"/>
      <c r="AA69" s="1040">
        <v>2</v>
      </c>
      <c r="AB69" s="1040"/>
      <c r="AC69" s="1040"/>
      <c r="AD69" s="1040"/>
      <c r="AE69" s="1040"/>
      <c r="AF69" s="1040">
        <v>2</v>
      </c>
      <c r="AG69" s="1040"/>
      <c r="AH69" s="1040"/>
      <c r="AI69" s="1040"/>
      <c r="AJ69" s="1040"/>
      <c r="AK69" s="1040" t="s">
        <v>588</v>
      </c>
      <c r="AL69" s="1040"/>
      <c r="AM69" s="1040"/>
      <c r="AN69" s="1040"/>
      <c r="AO69" s="1040"/>
      <c r="AP69" s="1040" t="s">
        <v>588</v>
      </c>
      <c r="AQ69" s="1040"/>
      <c r="AR69" s="1040"/>
      <c r="AS69" s="1040"/>
      <c r="AT69" s="1040"/>
      <c r="AU69" s="1040" t="s">
        <v>588</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576</v>
      </c>
      <c r="C70" s="1044"/>
      <c r="D70" s="1044"/>
      <c r="E70" s="1044"/>
      <c r="F70" s="1044"/>
      <c r="G70" s="1044"/>
      <c r="H70" s="1044"/>
      <c r="I70" s="1044"/>
      <c r="J70" s="1044"/>
      <c r="K70" s="1044"/>
      <c r="L70" s="1044"/>
      <c r="M70" s="1044"/>
      <c r="N70" s="1044"/>
      <c r="O70" s="1044"/>
      <c r="P70" s="1045"/>
      <c r="Q70" s="1046">
        <v>502</v>
      </c>
      <c r="R70" s="1040"/>
      <c r="S70" s="1040"/>
      <c r="T70" s="1040"/>
      <c r="U70" s="1040"/>
      <c r="V70" s="1040">
        <v>368</v>
      </c>
      <c r="W70" s="1040"/>
      <c r="X70" s="1040"/>
      <c r="Y70" s="1040"/>
      <c r="Z70" s="1040"/>
      <c r="AA70" s="1040">
        <v>134</v>
      </c>
      <c r="AB70" s="1040"/>
      <c r="AC70" s="1040"/>
      <c r="AD70" s="1040"/>
      <c r="AE70" s="1040"/>
      <c r="AF70" s="1040">
        <v>134</v>
      </c>
      <c r="AG70" s="1040"/>
      <c r="AH70" s="1040"/>
      <c r="AI70" s="1040"/>
      <c r="AJ70" s="1040"/>
      <c r="AK70" s="1040">
        <v>231</v>
      </c>
      <c r="AL70" s="1040"/>
      <c r="AM70" s="1040"/>
      <c r="AN70" s="1040"/>
      <c r="AO70" s="1040"/>
      <c r="AP70" s="1040" t="s">
        <v>588</v>
      </c>
      <c r="AQ70" s="1040"/>
      <c r="AR70" s="1040"/>
      <c r="AS70" s="1040"/>
      <c r="AT70" s="1040"/>
      <c r="AU70" s="1040" t="s">
        <v>588</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577</v>
      </c>
      <c r="C71" s="1044"/>
      <c r="D71" s="1044"/>
      <c r="E71" s="1044"/>
      <c r="F71" s="1044"/>
      <c r="G71" s="1044"/>
      <c r="H71" s="1044"/>
      <c r="I71" s="1044"/>
      <c r="J71" s="1044"/>
      <c r="K71" s="1044"/>
      <c r="L71" s="1044"/>
      <c r="M71" s="1044"/>
      <c r="N71" s="1044"/>
      <c r="O71" s="1044"/>
      <c r="P71" s="1045"/>
      <c r="Q71" s="1046">
        <v>746051</v>
      </c>
      <c r="R71" s="1040"/>
      <c r="S71" s="1040"/>
      <c r="T71" s="1040"/>
      <c r="U71" s="1040"/>
      <c r="V71" s="1040">
        <v>728183</v>
      </c>
      <c r="W71" s="1040"/>
      <c r="X71" s="1040"/>
      <c r="Y71" s="1040"/>
      <c r="Z71" s="1040"/>
      <c r="AA71" s="1040">
        <v>17868</v>
      </c>
      <c r="AB71" s="1040"/>
      <c r="AC71" s="1040"/>
      <c r="AD71" s="1040"/>
      <c r="AE71" s="1040"/>
      <c r="AF71" s="1040">
        <v>17868</v>
      </c>
      <c r="AG71" s="1040"/>
      <c r="AH71" s="1040"/>
      <c r="AI71" s="1040"/>
      <c r="AJ71" s="1040"/>
      <c r="AK71" s="1040">
        <v>6780</v>
      </c>
      <c r="AL71" s="1040"/>
      <c r="AM71" s="1040"/>
      <c r="AN71" s="1040"/>
      <c r="AO71" s="1040"/>
      <c r="AP71" s="1040" t="s">
        <v>588</v>
      </c>
      <c r="AQ71" s="1040"/>
      <c r="AR71" s="1040"/>
      <c r="AS71" s="1040"/>
      <c r="AT71" s="1040"/>
      <c r="AU71" s="1040" t="s">
        <v>588</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382</v>
      </c>
      <c r="B88" s="1013" t="s">
        <v>415</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f>SUM(AF68:AJ71)</f>
        <v>18182</v>
      </c>
      <c r="AG88" s="1028"/>
      <c r="AH88" s="1028"/>
      <c r="AI88" s="1028"/>
      <c r="AJ88" s="1028"/>
      <c r="AK88" s="1032"/>
      <c r="AL88" s="1032"/>
      <c r="AM88" s="1032"/>
      <c r="AN88" s="1032"/>
      <c r="AO88" s="1032"/>
      <c r="AP88" s="1028" t="s">
        <v>511</v>
      </c>
      <c r="AQ88" s="1028"/>
      <c r="AR88" s="1028"/>
      <c r="AS88" s="1028"/>
      <c r="AT88" s="1028"/>
      <c r="AU88" s="1028" t="s">
        <v>511</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1013" t="s">
        <v>416</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f>SUM(CR7:CV17)</f>
        <v>2838</v>
      </c>
      <c r="CS102" s="1020"/>
      <c r="CT102" s="1020"/>
      <c r="CU102" s="1020"/>
      <c r="CV102" s="1021"/>
      <c r="CW102" s="1019">
        <f t="shared" ref="CW102" si="0">SUM(CW7:DA17)</f>
        <v>1839</v>
      </c>
      <c r="CX102" s="1020"/>
      <c r="CY102" s="1020"/>
      <c r="CZ102" s="1020"/>
      <c r="DA102" s="1021"/>
      <c r="DB102" s="1019">
        <f t="shared" ref="DB102" si="1">SUM(DB7:DF17)</f>
        <v>18420</v>
      </c>
      <c r="DC102" s="1020"/>
      <c r="DD102" s="1020"/>
      <c r="DE102" s="1020"/>
      <c r="DF102" s="1021"/>
      <c r="DG102" s="1019">
        <f t="shared" ref="DG102" si="2">SUM(DG7:DK17)</f>
        <v>750</v>
      </c>
      <c r="DH102" s="1020"/>
      <c r="DI102" s="1020"/>
      <c r="DJ102" s="1020"/>
      <c r="DK102" s="1021"/>
      <c r="DL102" s="1019">
        <f t="shared" ref="DL102" si="3">SUM(DL7:DP17)</f>
        <v>1781</v>
      </c>
      <c r="DM102" s="1020"/>
      <c r="DN102" s="1020"/>
      <c r="DO102" s="1020"/>
      <c r="DP102" s="1021"/>
      <c r="DQ102" s="1019">
        <f t="shared" ref="DQ102" si="4">SUM(DQ7:DU17)</f>
        <v>190</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423</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424</v>
      </c>
      <c r="AB109" s="963"/>
      <c r="AC109" s="963"/>
      <c r="AD109" s="963"/>
      <c r="AE109" s="964"/>
      <c r="AF109" s="965" t="s">
        <v>296</v>
      </c>
      <c r="AG109" s="963"/>
      <c r="AH109" s="963"/>
      <c r="AI109" s="963"/>
      <c r="AJ109" s="964"/>
      <c r="AK109" s="965" t="s">
        <v>295</v>
      </c>
      <c r="AL109" s="963"/>
      <c r="AM109" s="963"/>
      <c r="AN109" s="963"/>
      <c r="AO109" s="964"/>
      <c r="AP109" s="965" t="s">
        <v>425</v>
      </c>
      <c r="AQ109" s="963"/>
      <c r="AR109" s="963"/>
      <c r="AS109" s="963"/>
      <c r="AT109" s="994"/>
      <c r="AU109" s="962" t="s">
        <v>423</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424</v>
      </c>
      <c r="BR109" s="963"/>
      <c r="BS109" s="963"/>
      <c r="BT109" s="963"/>
      <c r="BU109" s="964"/>
      <c r="BV109" s="965" t="s">
        <v>296</v>
      </c>
      <c r="BW109" s="963"/>
      <c r="BX109" s="963"/>
      <c r="BY109" s="963"/>
      <c r="BZ109" s="964"/>
      <c r="CA109" s="965" t="s">
        <v>295</v>
      </c>
      <c r="CB109" s="963"/>
      <c r="CC109" s="963"/>
      <c r="CD109" s="963"/>
      <c r="CE109" s="964"/>
      <c r="CF109" s="1001" t="s">
        <v>425</v>
      </c>
      <c r="CG109" s="1001"/>
      <c r="CH109" s="1001"/>
      <c r="CI109" s="1001"/>
      <c r="CJ109" s="1001"/>
      <c r="CK109" s="965" t="s">
        <v>426</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424</v>
      </c>
      <c r="DH109" s="963"/>
      <c r="DI109" s="963"/>
      <c r="DJ109" s="963"/>
      <c r="DK109" s="964"/>
      <c r="DL109" s="965" t="s">
        <v>296</v>
      </c>
      <c r="DM109" s="963"/>
      <c r="DN109" s="963"/>
      <c r="DO109" s="963"/>
      <c r="DP109" s="964"/>
      <c r="DQ109" s="965" t="s">
        <v>295</v>
      </c>
      <c r="DR109" s="963"/>
      <c r="DS109" s="963"/>
      <c r="DT109" s="963"/>
      <c r="DU109" s="964"/>
      <c r="DV109" s="965" t="s">
        <v>425</v>
      </c>
      <c r="DW109" s="963"/>
      <c r="DX109" s="963"/>
      <c r="DY109" s="963"/>
      <c r="DZ109" s="994"/>
    </row>
    <row r="110" spans="1:131" s="226" customFormat="1" ht="26.25" customHeight="1">
      <c r="A110" s="865" t="s">
        <v>427</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9977716</v>
      </c>
      <c r="AB110" s="956"/>
      <c r="AC110" s="956"/>
      <c r="AD110" s="956"/>
      <c r="AE110" s="957"/>
      <c r="AF110" s="958">
        <v>10386702</v>
      </c>
      <c r="AG110" s="956"/>
      <c r="AH110" s="956"/>
      <c r="AI110" s="956"/>
      <c r="AJ110" s="957"/>
      <c r="AK110" s="958">
        <v>9556234</v>
      </c>
      <c r="AL110" s="956"/>
      <c r="AM110" s="956"/>
      <c r="AN110" s="956"/>
      <c r="AO110" s="957"/>
      <c r="AP110" s="959">
        <v>23.1</v>
      </c>
      <c r="AQ110" s="960"/>
      <c r="AR110" s="960"/>
      <c r="AS110" s="960"/>
      <c r="AT110" s="961"/>
      <c r="AU110" s="995" t="s">
        <v>67</v>
      </c>
      <c r="AV110" s="996"/>
      <c r="AW110" s="996"/>
      <c r="AX110" s="996"/>
      <c r="AY110" s="996"/>
      <c r="AZ110" s="921" t="s">
        <v>428</v>
      </c>
      <c r="BA110" s="866"/>
      <c r="BB110" s="866"/>
      <c r="BC110" s="866"/>
      <c r="BD110" s="866"/>
      <c r="BE110" s="866"/>
      <c r="BF110" s="866"/>
      <c r="BG110" s="866"/>
      <c r="BH110" s="866"/>
      <c r="BI110" s="866"/>
      <c r="BJ110" s="866"/>
      <c r="BK110" s="866"/>
      <c r="BL110" s="866"/>
      <c r="BM110" s="866"/>
      <c r="BN110" s="866"/>
      <c r="BO110" s="866"/>
      <c r="BP110" s="867"/>
      <c r="BQ110" s="922">
        <v>93494421</v>
      </c>
      <c r="BR110" s="903"/>
      <c r="BS110" s="903"/>
      <c r="BT110" s="903"/>
      <c r="BU110" s="903"/>
      <c r="BV110" s="903">
        <v>92381869</v>
      </c>
      <c r="BW110" s="903"/>
      <c r="BX110" s="903"/>
      <c r="BY110" s="903"/>
      <c r="BZ110" s="903"/>
      <c r="CA110" s="903">
        <v>91112023</v>
      </c>
      <c r="CB110" s="903"/>
      <c r="CC110" s="903"/>
      <c r="CD110" s="903"/>
      <c r="CE110" s="903"/>
      <c r="CF110" s="927">
        <v>220.1</v>
      </c>
      <c r="CG110" s="928"/>
      <c r="CH110" s="928"/>
      <c r="CI110" s="928"/>
      <c r="CJ110" s="928"/>
      <c r="CK110" s="991" t="s">
        <v>429</v>
      </c>
      <c r="CL110" s="877"/>
      <c r="CM110" s="952" t="s">
        <v>430</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v>1554043</v>
      </c>
      <c r="DH110" s="903"/>
      <c r="DI110" s="903"/>
      <c r="DJ110" s="903"/>
      <c r="DK110" s="903"/>
      <c r="DL110" s="903">
        <v>1394853</v>
      </c>
      <c r="DM110" s="903"/>
      <c r="DN110" s="903"/>
      <c r="DO110" s="903"/>
      <c r="DP110" s="903"/>
      <c r="DQ110" s="903">
        <v>1232448</v>
      </c>
      <c r="DR110" s="903"/>
      <c r="DS110" s="903"/>
      <c r="DT110" s="903"/>
      <c r="DU110" s="903"/>
      <c r="DV110" s="904">
        <v>3</v>
      </c>
      <c r="DW110" s="904"/>
      <c r="DX110" s="904"/>
      <c r="DY110" s="904"/>
      <c r="DZ110" s="905"/>
    </row>
    <row r="111" spans="1:131" s="226" customFormat="1" ht="26.25" customHeight="1">
      <c r="A111" s="832" t="s">
        <v>431</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405</v>
      </c>
      <c r="AB111" s="984"/>
      <c r="AC111" s="984"/>
      <c r="AD111" s="984"/>
      <c r="AE111" s="985"/>
      <c r="AF111" s="986" t="s">
        <v>405</v>
      </c>
      <c r="AG111" s="984"/>
      <c r="AH111" s="984"/>
      <c r="AI111" s="984"/>
      <c r="AJ111" s="985"/>
      <c r="AK111" s="986" t="s">
        <v>432</v>
      </c>
      <c r="AL111" s="984"/>
      <c r="AM111" s="984"/>
      <c r="AN111" s="984"/>
      <c r="AO111" s="985"/>
      <c r="AP111" s="987" t="s">
        <v>405</v>
      </c>
      <c r="AQ111" s="988"/>
      <c r="AR111" s="988"/>
      <c r="AS111" s="988"/>
      <c r="AT111" s="989"/>
      <c r="AU111" s="997"/>
      <c r="AV111" s="998"/>
      <c r="AW111" s="998"/>
      <c r="AX111" s="998"/>
      <c r="AY111" s="998"/>
      <c r="AZ111" s="873" t="s">
        <v>433</v>
      </c>
      <c r="BA111" s="808"/>
      <c r="BB111" s="808"/>
      <c r="BC111" s="808"/>
      <c r="BD111" s="808"/>
      <c r="BE111" s="808"/>
      <c r="BF111" s="808"/>
      <c r="BG111" s="808"/>
      <c r="BH111" s="808"/>
      <c r="BI111" s="808"/>
      <c r="BJ111" s="808"/>
      <c r="BK111" s="808"/>
      <c r="BL111" s="808"/>
      <c r="BM111" s="808"/>
      <c r="BN111" s="808"/>
      <c r="BO111" s="808"/>
      <c r="BP111" s="809"/>
      <c r="BQ111" s="874">
        <v>5446709</v>
      </c>
      <c r="BR111" s="875"/>
      <c r="BS111" s="875"/>
      <c r="BT111" s="875"/>
      <c r="BU111" s="875"/>
      <c r="BV111" s="875">
        <v>5468489</v>
      </c>
      <c r="BW111" s="875"/>
      <c r="BX111" s="875"/>
      <c r="BY111" s="875"/>
      <c r="BZ111" s="875"/>
      <c r="CA111" s="875">
        <v>5427039</v>
      </c>
      <c r="CB111" s="875"/>
      <c r="CC111" s="875"/>
      <c r="CD111" s="875"/>
      <c r="CE111" s="875"/>
      <c r="CF111" s="936">
        <v>13.1</v>
      </c>
      <c r="CG111" s="937"/>
      <c r="CH111" s="937"/>
      <c r="CI111" s="937"/>
      <c r="CJ111" s="937"/>
      <c r="CK111" s="992"/>
      <c r="CL111" s="879"/>
      <c r="CM111" s="882" t="s">
        <v>434</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435</v>
      </c>
      <c r="DH111" s="875"/>
      <c r="DI111" s="875"/>
      <c r="DJ111" s="875"/>
      <c r="DK111" s="875"/>
      <c r="DL111" s="875" t="s">
        <v>436</v>
      </c>
      <c r="DM111" s="875"/>
      <c r="DN111" s="875"/>
      <c r="DO111" s="875"/>
      <c r="DP111" s="875"/>
      <c r="DQ111" s="875" t="s">
        <v>380</v>
      </c>
      <c r="DR111" s="875"/>
      <c r="DS111" s="875"/>
      <c r="DT111" s="875"/>
      <c r="DU111" s="875"/>
      <c r="DV111" s="852" t="s">
        <v>432</v>
      </c>
      <c r="DW111" s="852"/>
      <c r="DX111" s="852"/>
      <c r="DY111" s="852"/>
      <c r="DZ111" s="853"/>
    </row>
    <row r="112" spans="1:131" s="226" customFormat="1" ht="26.25" customHeight="1">
      <c r="A112" s="977" t="s">
        <v>437</v>
      </c>
      <c r="B112" s="978"/>
      <c r="C112" s="808" t="s">
        <v>438</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v>32000</v>
      </c>
      <c r="AB112" s="838"/>
      <c r="AC112" s="838"/>
      <c r="AD112" s="838"/>
      <c r="AE112" s="839"/>
      <c r="AF112" s="840">
        <v>32000</v>
      </c>
      <c r="AG112" s="838"/>
      <c r="AH112" s="838"/>
      <c r="AI112" s="838"/>
      <c r="AJ112" s="839"/>
      <c r="AK112" s="840">
        <v>32000</v>
      </c>
      <c r="AL112" s="838"/>
      <c r="AM112" s="838"/>
      <c r="AN112" s="838"/>
      <c r="AO112" s="839"/>
      <c r="AP112" s="885">
        <v>0.1</v>
      </c>
      <c r="AQ112" s="886"/>
      <c r="AR112" s="886"/>
      <c r="AS112" s="886"/>
      <c r="AT112" s="887"/>
      <c r="AU112" s="997"/>
      <c r="AV112" s="998"/>
      <c r="AW112" s="998"/>
      <c r="AX112" s="998"/>
      <c r="AY112" s="998"/>
      <c r="AZ112" s="873" t="s">
        <v>439</v>
      </c>
      <c r="BA112" s="808"/>
      <c r="BB112" s="808"/>
      <c r="BC112" s="808"/>
      <c r="BD112" s="808"/>
      <c r="BE112" s="808"/>
      <c r="BF112" s="808"/>
      <c r="BG112" s="808"/>
      <c r="BH112" s="808"/>
      <c r="BI112" s="808"/>
      <c r="BJ112" s="808"/>
      <c r="BK112" s="808"/>
      <c r="BL112" s="808"/>
      <c r="BM112" s="808"/>
      <c r="BN112" s="808"/>
      <c r="BO112" s="808"/>
      <c r="BP112" s="809"/>
      <c r="BQ112" s="874">
        <v>27835254</v>
      </c>
      <c r="BR112" s="875"/>
      <c r="BS112" s="875"/>
      <c r="BT112" s="875"/>
      <c r="BU112" s="875"/>
      <c r="BV112" s="875">
        <v>28704016</v>
      </c>
      <c r="BW112" s="875"/>
      <c r="BX112" s="875"/>
      <c r="BY112" s="875"/>
      <c r="BZ112" s="875"/>
      <c r="CA112" s="875">
        <v>30719436</v>
      </c>
      <c r="CB112" s="875"/>
      <c r="CC112" s="875"/>
      <c r="CD112" s="875"/>
      <c r="CE112" s="875"/>
      <c r="CF112" s="936">
        <v>74.2</v>
      </c>
      <c r="CG112" s="937"/>
      <c r="CH112" s="937"/>
      <c r="CI112" s="937"/>
      <c r="CJ112" s="937"/>
      <c r="CK112" s="992"/>
      <c r="CL112" s="879"/>
      <c r="CM112" s="882" t="s">
        <v>440</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v>4450</v>
      </c>
      <c r="DH112" s="875"/>
      <c r="DI112" s="875"/>
      <c r="DJ112" s="875"/>
      <c r="DK112" s="875"/>
      <c r="DL112" s="875">
        <v>1391</v>
      </c>
      <c r="DM112" s="875"/>
      <c r="DN112" s="875"/>
      <c r="DO112" s="875"/>
      <c r="DP112" s="875"/>
      <c r="DQ112" s="875" t="s">
        <v>436</v>
      </c>
      <c r="DR112" s="875"/>
      <c r="DS112" s="875"/>
      <c r="DT112" s="875"/>
      <c r="DU112" s="875"/>
      <c r="DV112" s="852" t="s">
        <v>432</v>
      </c>
      <c r="DW112" s="852"/>
      <c r="DX112" s="852"/>
      <c r="DY112" s="852"/>
      <c r="DZ112" s="853"/>
    </row>
    <row r="113" spans="1:130" s="226" customFormat="1" ht="26.25" customHeight="1">
      <c r="A113" s="979"/>
      <c r="B113" s="980"/>
      <c r="C113" s="808" t="s">
        <v>441</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2643397</v>
      </c>
      <c r="AB113" s="984"/>
      <c r="AC113" s="984"/>
      <c r="AD113" s="984"/>
      <c r="AE113" s="985"/>
      <c r="AF113" s="986">
        <v>2664355</v>
      </c>
      <c r="AG113" s="984"/>
      <c r="AH113" s="984"/>
      <c r="AI113" s="984"/>
      <c r="AJ113" s="985"/>
      <c r="AK113" s="986">
        <v>2838164</v>
      </c>
      <c r="AL113" s="984"/>
      <c r="AM113" s="984"/>
      <c r="AN113" s="984"/>
      <c r="AO113" s="985"/>
      <c r="AP113" s="987">
        <v>6.9</v>
      </c>
      <c r="AQ113" s="988"/>
      <c r="AR113" s="988"/>
      <c r="AS113" s="988"/>
      <c r="AT113" s="989"/>
      <c r="AU113" s="997"/>
      <c r="AV113" s="998"/>
      <c r="AW113" s="998"/>
      <c r="AX113" s="998"/>
      <c r="AY113" s="998"/>
      <c r="AZ113" s="873" t="s">
        <v>442</v>
      </c>
      <c r="BA113" s="808"/>
      <c r="BB113" s="808"/>
      <c r="BC113" s="808"/>
      <c r="BD113" s="808"/>
      <c r="BE113" s="808"/>
      <c r="BF113" s="808"/>
      <c r="BG113" s="808"/>
      <c r="BH113" s="808"/>
      <c r="BI113" s="808"/>
      <c r="BJ113" s="808"/>
      <c r="BK113" s="808"/>
      <c r="BL113" s="808"/>
      <c r="BM113" s="808"/>
      <c r="BN113" s="808"/>
      <c r="BO113" s="808"/>
      <c r="BP113" s="809"/>
      <c r="BQ113" s="874" t="s">
        <v>432</v>
      </c>
      <c r="BR113" s="875"/>
      <c r="BS113" s="875"/>
      <c r="BT113" s="875"/>
      <c r="BU113" s="875"/>
      <c r="BV113" s="875" t="s">
        <v>435</v>
      </c>
      <c r="BW113" s="875"/>
      <c r="BX113" s="875"/>
      <c r="BY113" s="875"/>
      <c r="BZ113" s="875"/>
      <c r="CA113" s="875" t="s">
        <v>405</v>
      </c>
      <c r="CB113" s="875"/>
      <c r="CC113" s="875"/>
      <c r="CD113" s="875"/>
      <c r="CE113" s="875"/>
      <c r="CF113" s="936" t="s">
        <v>380</v>
      </c>
      <c r="CG113" s="937"/>
      <c r="CH113" s="937"/>
      <c r="CI113" s="937"/>
      <c r="CJ113" s="937"/>
      <c r="CK113" s="992"/>
      <c r="CL113" s="879"/>
      <c r="CM113" s="882" t="s">
        <v>443</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432</v>
      </c>
      <c r="DH113" s="838"/>
      <c r="DI113" s="838"/>
      <c r="DJ113" s="838"/>
      <c r="DK113" s="839"/>
      <c r="DL113" s="840" t="s">
        <v>432</v>
      </c>
      <c r="DM113" s="838"/>
      <c r="DN113" s="838"/>
      <c r="DO113" s="838"/>
      <c r="DP113" s="839"/>
      <c r="DQ113" s="840" t="s">
        <v>405</v>
      </c>
      <c r="DR113" s="838"/>
      <c r="DS113" s="838"/>
      <c r="DT113" s="838"/>
      <c r="DU113" s="839"/>
      <c r="DV113" s="885" t="s">
        <v>402</v>
      </c>
      <c r="DW113" s="886"/>
      <c r="DX113" s="886"/>
      <c r="DY113" s="886"/>
      <c r="DZ113" s="887"/>
    </row>
    <row r="114" spans="1:130" s="226" customFormat="1" ht="26.25" customHeight="1">
      <c r="A114" s="979"/>
      <c r="B114" s="980"/>
      <c r="C114" s="808" t="s">
        <v>444</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t="s">
        <v>436</v>
      </c>
      <c r="AB114" s="838"/>
      <c r="AC114" s="838"/>
      <c r="AD114" s="838"/>
      <c r="AE114" s="839"/>
      <c r="AF114" s="840" t="s">
        <v>445</v>
      </c>
      <c r="AG114" s="838"/>
      <c r="AH114" s="838"/>
      <c r="AI114" s="838"/>
      <c r="AJ114" s="839"/>
      <c r="AK114" s="840" t="s">
        <v>445</v>
      </c>
      <c r="AL114" s="838"/>
      <c r="AM114" s="838"/>
      <c r="AN114" s="838"/>
      <c r="AO114" s="839"/>
      <c r="AP114" s="885" t="s">
        <v>435</v>
      </c>
      <c r="AQ114" s="886"/>
      <c r="AR114" s="886"/>
      <c r="AS114" s="886"/>
      <c r="AT114" s="887"/>
      <c r="AU114" s="997"/>
      <c r="AV114" s="998"/>
      <c r="AW114" s="998"/>
      <c r="AX114" s="998"/>
      <c r="AY114" s="998"/>
      <c r="AZ114" s="873" t="s">
        <v>446</v>
      </c>
      <c r="BA114" s="808"/>
      <c r="BB114" s="808"/>
      <c r="BC114" s="808"/>
      <c r="BD114" s="808"/>
      <c r="BE114" s="808"/>
      <c r="BF114" s="808"/>
      <c r="BG114" s="808"/>
      <c r="BH114" s="808"/>
      <c r="BI114" s="808"/>
      <c r="BJ114" s="808"/>
      <c r="BK114" s="808"/>
      <c r="BL114" s="808"/>
      <c r="BM114" s="808"/>
      <c r="BN114" s="808"/>
      <c r="BO114" s="808"/>
      <c r="BP114" s="809"/>
      <c r="BQ114" s="874">
        <v>12884842</v>
      </c>
      <c r="BR114" s="875"/>
      <c r="BS114" s="875"/>
      <c r="BT114" s="875"/>
      <c r="BU114" s="875"/>
      <c r="BV114" s="875">
        <v>12670668</v>
      </c>
      <c r="BW114" s="875"/>
      <c r="BX114" s="875"/>
      <c r="BY114" s="875"/>
      <c r="BZ114" s="875"/>
      <c r="CA114" s="875">
        <v>12560947</v>
      </c>
      <c r="CB114" s="875"/>
      <c r="CC114" s="875"/>
      <c r="CD114" s="875"/>
      <c r="CE114" s="875"/>
      <c r="CF114" s="936">
        <v>30.3</v>
      </c>
      <c r="CG114" s="937"/>
      <c r="CH114" s="937"/>
      <c r="CI114" s="937"/>
      <c r="CJ114" s="937"/>
      <c r="CK114" s="992"/>
      <c r="CL114" s="879"/>
      <c r="CM114" s="882" t="s">
        <v>447</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436</v>
      </c>
      <c r="DH114" s="838"/>
      <c r="DI114" s="838"/>
      <c r="DJ114" s="838"/>
      <c r="DK114" s="839"/>
      <c r="DL114" s="840" t="s">
        <v>405</v>
      </c>
      <c r="DM114" s="838"/>
      <c r="DN114" s="838"/>
      <c r="DO114" s="838"/>
      <c r="DP114" s="839"/>
      <c r="DQ114" s="840" t="s">
        <v>435</v>
      </c>
      <c r="DR114" s="838"/>
      <c r="DS114" s="838"/>
      <c r="DT114" s="838"/>
      <c r="DU114" s="839"/>
      <c r="DV114" s="885" t="s">
        <v>445</v>
      </c>
      <c r="DW114" s="886"/>
      <c r="DX114" s="886"/>
      <c r="DY114" s="886"/>
      <c r="DZ114" s="887"/>
    </row>
    <row r="115" spans="1:130" s="226" customFormat="1" ht="26.25" customHeight="1">
      <c r="A115" s="979"/>
      <c r="B115" s="980"/>
      <c r="C115" s="808" t="s">
        <v>448</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211247</v>
      </c>
      <c r="AB115" s="984"/>
      <c r="AC115" s="984"/>
      <c r="AD115" s="984"/>
      <c r="AE115" s="985"/>
      <c r="AF115" s="986">
        <v>190913</v>
      </c>
      <c r="AG115" s="984"/>
      <c r="AH115" s="984"/>
      <c r="AI115" s="984"/>
      <c r="AJ115" s="985"/>
      <c r="AK115" s="986">
        <v>181270</v>
      </c>
      <c r="AL115" s="984"/>
      <c r="AM115" s="984"/>
      <c r="AN115" s="984"/>
      <c r="AO115" s="985"/>
      <c r="AP115" s="987">
        <v>0.4</v>
      </c>
      <c r="AQ115" s="988"/>
      <c r="AR115" s="988"/>
      <c r="AS115" s="988"/>
      <c r="AT115" s="989"/>
      <c r="AU115" s="997"/>
      <c r="AV115" s="998"/>
      <c r="AW115" s="998"/>
      <c r="AX115" s="998"/>
      <c r="AY115" s="998"/>
      <c r="AZ115" s="873" t="s">
        <v>449</v>
      </c>
      <c r="BA115" s="808"/>
      <c r="BB115" s="808"/>
      <c r="BC115" s="808"/>
      <c r="BD115" s="808"/>
      <c r="BE115" s="808"/>
      <c r="BF115" s="808"/>
      <c r="BG115" s="808"/>
      <c r="BH115" s="808"/>
      <c r="BI115" s="808"/>
      <c r="BJ115" s="808"/>
      <c r="BK115" s="808"/>
      <c r="BL115" s="808"/>
      <c r="BM115" s="808"/>
      <c r="BN115" s="808"/>
      <c r="BO115" s="808"/>
      <c r="BP115" s="809"/>
      <c r="BQ115" s="874">
        <v>258973</v>
      </c>
      <c r="BR115" s="875"/>
      <c r="BS115" s="875"/>
      <c r="BT115" s="875"/>
      <c r="BU115" s="875"/>
      <c r="BV115" s="875">
        <v>237367</v>
      </c>
      <c r="BW115" s="875"/>
      <c r="BX115" s="875"/>
      <c r="BY115" s="875"/>
      <c r="BZ115" s="875"/>
      <c r="CA115" s="875">
        <v>192557</v>
      </c>
      <c r="CB115" s="875"/>
      <c r="CC115" s="875"/>
      <c r="CD115" s="875"/>
      <c r="CE115" s="875"/>
      <c r="CF115" s="936">
        <v>0.5</v>
      </c>
      <c r="CG115" s="937"/>
      <c r="CH115" s="937"/>
      <c r="CI115" s="937"/>
      <c r="CJ115" s="937"/>
      <c r="CK115" s="992"/>
      <c r="CL115" s="879"/>
      <c r="CM115" s="873" t="s">
        <v>450</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3887592</v>
      </c>
      <c r="DH115" s="838"/>
      <c r="DI115" s="838"/>
      <c r="DJ115" s="838"/>
      <c r="DK115" s="839"/>
      <c r="DL115" s="840">
        <v>4072124</v>
      </c>
      <c r="DM115" s="838"/>
      <c r="DN115" s="838"/>
      <c r="DO115" s="838"/>
      <c r="DP115" s="839"/>
      <c r="DQ115" s="840">
        <v>4194591</v>
      </c>
      <c r="DR115" s="838"/>
      <c r="DS115" s="838"/>
      <c r="DT115" s="838"/>
      <c r="DU115" s="839"/>
      <c r="DV115" s="885">
        <v>10.1</v>
      </c>
      <c r="DW115" s="886"/>
      <c r="DX115" s="886"/>
      <c r="DY115" s="886"/>
      <c r="DZ115" s="887"/>
    </row>
    <row r="116" spans="1:130" s="226" customFormat="1" ht="26.25" customHeight="1">
      <c r="A116" s="981"/>
      <c r="B116" s="982"/>
      <c r="C116" s="941" t="s">
        <v>451</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1441</v>
      </c>
      <c r="AB116" s="838"/>
      <c r="AC116" s="838"/>
      <c r="AD116" s="838"/>
      <c r="AE116" s="839"/>
      <c r="AF116" s="840">
        <v>3526</v>
      </c>
      <c r="AG116" s="838"/>
      <c r="AH116" s="838"/>
      <c r="AI116" s="838"/>
      <c r="AJ116" s="839"/>
      <c r="AK116" s="840">
        <v>1172</v>
      </c>
      <c r="AL116" s="838"/>
      <c r="AM116" s="838"/>
      <c r="AN116" s="838"/>
      <c r="AO116" s="839"/>
      <c r="AP116" s="885">
        <v>0</v>
      </c>
      <c r="AQ116" s="886"/>
      <c r="AR116" s="886"/>
      <c r="AS116" s="886"/>
      <c r="AT116" s="887"/>
      <c r="AU116" s="997"/>
      <c r="AV116" s="998"/>
      <c r="AW116" s="998"/>
      <c r="AX116" s="998"/>
      <c r="AY116" s="998"/>
      <c r="AZ116" s="924" t="s">
        <v>452</v>
      </c>
      <c r="BA116" s="925"/>
      <c r="BB116" s="925"/>
      <c r="BC116" s="925"/>
      <c r="BD116" s="925"/>
      <c r="BE116" s="925"/>
      <c r="BF116" s="925"/>
      <c r="BG116" s="925"/>
      <c r="BH116" s="925"/>
      <c r="BI116" s="925"/>
      <c r="BJ116" s="925"/>
      <c r="BK116" s="925"/>
      <c r="BL116" s="925"/>
      <c r="BM116" s="925"/>
      <c r="BN116" s="925"/>
      <c r="BO116" s="925"/>
      <c r="BP116" s="926"/>
      <c r="BQ116" s="874" t="s">
        <v>445</v>
      </c>
      <c r="BR116" s="875"/>
      <c r="BS116" s="875"/>
      <c r="BT116" s="875"/>
      <c r="BU116" s="875"/>
      <c r="BV116" s="875" t="s">
        <v>380</v>
      </c>
      <c r="BW116" s="875"/>
      <c r="BX116" s="875"/>
      <c r="BY116" s="875"/>
      <c r="BZ116" s="875"/>
      <c r="CA116" s="875" t="s">
        <v>445</v>
      </c>
      <c r="CB116" s="875"/>
      <c r="CC116" s="875"/>
      <c r="CD116" s="875"/>
      <c r="CE116" s="875"/>
      <c r="CF116" s="936" t="s">
        <v>432</v>
      </c>
      <c r="CG116" s="937"/>
      <c r="CH116" s="937"/>
      <c r="CI116" s="937"/>
      <c r="CJ116" s="937"/>
      <c r="CK116" s="992"/>
      <c r="CL116" s="879"/>
      <c r="CM116" s="882" t="s">
        <v>453</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436</v>
      </c>
      <c r="DH116" s="838"/>
      <c r="DI116" s="838"/>
      <c r="DJ116" s="838"/>
      <c r="DK116" s="839"/>
      <c r="DL116" s="840" t="s">
        <v>380</v>
      </c>
      <c r="DM116" s="838"/>
      <c r="DN116" s="838"/>
      <c r="DO116" s="838"/>
      <c r="DP116" s="839"/>
      <c r="DQ116" s="840" t="s">
        <v>432</v>
      </c>
      <c r="DR116" s="838"/>
      <c r="DS116" s="838"/>
      <c r="DT116" s="838"/>
      <c r="DU116" s="839"/>
      <c r="DV116" s="885" t="s">
        <v>405</v>
      </c>
      <c r="DW116" s="886"/>
      <c r="DX116" s="886"/>
      <c r="DY116" s="886"/>
      <c r="DZ116" s="887"/>
    </row>
    <row r="117" spans="1:130" s="226" customFormat="1" ht="26.25" customHeight="1">
      <c r="A117" s="962" t="s">
        <v>179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454</v>
      </c>
      <c r="Z117" s="964"/>
      <c r="AA117" s="969">
        <v>12865801</v>
      </c>
      <c r="AB117" s="970"/>
      <c r="AC117" s="970"/>
      <c r="AD117" s="970"/>
      <c r="AE117" s="971"/>
      <c r="AF117" s="972">
        <v>13277496</v>
      </c>
      <c r="AG117" s="970"/>
      <c r="AH117" s="970"/>
      <c r="AI117" s="970"/>
      <c r="AJ117" s="971"/>
      <c r="AK117" s="972">
        <v>12608840</v>
      </c>
      <c r="AL117" s="970"/>
      <c r="AM117" s="970"/>
      <c r="AN117" s="970"/>
      <c r="AO117" s="971"/>
      <c r="AP117" s="973"/>
      <c r="AQ117" s="974"/>
      <c r="AR117" s="974"/>
      <c r="AS117" s="974"/>
      <c r="AT117" s="975"/>
      <c r="AU117" s="997"/>
      <c r="AV117" s="998"/>
      <c r="AW117" s="998"/>
      <c r="AX117" s="998"/>
      <c r="AY117" s="998"/>
      <c r="AZ117" s="924" t="s">
        <v>455</v>
      </c>
      <c r="BA117" s="925"/>
      <c r="BB117" s="925"/>
      <c r="BC117" s="925"/>
      <c r="BD117" s="925"/>
      <c r="BE117" s="925"/>
      <c r="BF117" s="925"/>
      <c r="BG117" s="925"/>
      <c r="BH117" s="925"/>
      <c r="BI117" s="925"/>
      <c r="BJ117" s="925"/>
      <c r="BK117" s="925"/>
      <c r="BL117" s="925"/>
      <c r="BM117" s="925"/>
      <c r="BN117" s="925"/>
      <c r="BO117" s="925"/>
      <c r="BP117" s="926"/>
      <c r="BQ117" s="874" t="s">
        <v>405</v>
      </c>
      <c r="BR117" s="875"/>
      <c r="BS117" s="875"/>
      <c r="BT117" s="875"/>
      <c r="BU117" s="875"/>
      <c r="BV117" s="875" t="s">
        <v>435</v>
      </c>
      <c r="BW117" s="875"/>
      <c r="BX117" s="875"/>
      <c r="BY117" s="875"/>
      <c r="BZ117" s="875"/>
      <c r="CA117" s="875" t="s">
        <v>456</v>
      </c>
      <c r="CB117" s="875"/>
      <c r="CC117" s="875"/>
      <c r="CD117" s="875"/>
      <c r="CE117" s="875"/>
      <c r="CF117" s="936" t="s">
        <v>445</v>
      </c>
      <c r="CG117" s="937"/>
      <c r="CH117" s="937"/>
      <c r="CI117" s="937"/>
      <c r="CJ117" s="937"/>
      <c r="CK117" s="992"/>
      <c r="CL117" s="879"/>
      <c r="CM117" s="882" t="s">
        <v>457</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405</v>
      </c>
      <c r="DH117" s="838"/>
      <c r="DI117" s="838"/>
      <c r="DJ117" s="838"/>
      <c r="DK117" s="839"/>
      <c r="DL117" s="840" t="s">
        <v>402</v>
      </c>
      <c r="DM117" s="838"/>
      <c r="DN117" s="838"/>
      <c r="DO117" s="838"/>
      <c r="DP117" s="839"/>
      <c r="DQ117" s="840" t="s">
        <v>432</v>
      </c>
      <c r="DR117" s="838"/>
      <c r="DS117" s="838"/>
      <c r="DT117" s="838"/>
      <c r="DU117" s="839"/>
      <c r="DV117" s="885" t="s">
        <v>456</v>
      </c>
      <c r="DW117" s="886"/>
      <c r="DX117" s="886"/>
      <c r="DY117" s="886"/>
      <c r="DZ117" s="887"/>
    </row>
    <row r="118" spans="1:130" s="226" customFormat="1" ht="26.25" customHeight="1">
      <c r="A118" s="962" t="s">
        <v>426</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424</v>
      </c>
      <c r="AB118" s="963"/>
      <c r="AC118" s="963"/>
      <c r="AD118" s="963"/>
      <c r="AE118" s="964"/>
      <c r="AF118" s="965" t="s">
        <v>296</v>
      </c>
      <c r="AG118" s="963"/>
      <c r="AH118" s="963"/>
      <c r="AI118" s="963"/>
      <c r="AJ118" s="964"/>
      <c r="AK118" s="965" t="s">
        <v>295</v>
      </c>
      <c r="AL118" s="963"/>
      <c r="AM118" s="963"/>
      <c r="AN118" s="963"/>
      <c r="AO118" s="964"/>
      <c r="AP118" s="966" t="s">
        <v>425</v>
      </c>
      <c r="AQ118" s="967"/>
      <c r="AR118" s="967"/>
      <c r="AS118" s="967"/>
      <c r="AT118" s="968"/>
      <c r="AU118" s="997"/>
      <c r="AV118" s="998"/>
      <c r="AW118" s="998"/>
      <c r="AX118" s="998"/>
      <c r="AY118" s="998"/>
      <c r="AZ118" s="940" t="s">
        <v>458</v>
      </c>
      <c r="BA118" s="941"/>
      <c r="BB118" s="941"/>
      <c r="BC118" s="941"/>
      <c r="BD118" s="941"/>
      <c r="BE118" s="941"/>
      <c r="BF118" s="941"/>
      <c r="BG118" s="941"/>
      <c r="BH118" s="941"/>
      <c r="BI118" s="941"/>
      <c r="BJ118" s="941"/>
      <c r="BK118" s="941"/>
      <c r="BL118" s="941"/>
      <c r="BM118" s="941"/>
      <c r="BN118" s="941"/>
      <c r="BO118" s="941"/>
      <c r="BP118" s="942"/>
      <c r="BQ118" s="943" t="s">
        <v>380</v>
      </c>
      <c r="BR118" s="906"/>
      <c r="BS118" s="906"/>
      <c r="BT118" s="906"/>
      <c r="BU118" s="906"/>
      <c r="BV118" s="906" t="s">
        <v>405</v>
      </c>
      <c r="BW118" s="906"/>
      <c r="BX118" s="906"/>
      <c r="BY118" s="906"/>
      <c r="BZ118" s="906"/>
      <c r="CA118" s="906" t="s">
        <v>432</v>
      </c>
      <c r="CB118" s="906"/>
      <c r="CC118" s="906"/>
      <c r="CD118" s="906"/>
      <c r="CE118" s="906"/>
      <c r="CF118" s="936" t="s">
        <v>405</v>
      </c>
      <c r="CG118" s="937"/>
      <c r="CH118" s="937"/>
      <c r="CI118" s="937"/>
      <c r="CJ118" s="937"/>
      <c r="CK118" s="992"/>
      <c r="CL118" s="879"/>
      <c r="CM118" s="882" t="s">
        <v>459</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402</v>
      </c>
      <c r="DH118" s="838"/>
      <c r="DI118" s="838"/>
      <c r="DJ118" s="838"/>
      <c r="DK118" s="839"/>
      <c r="DL118" s="840" t="s">
        <v>432</v>
      </c>
      <c r="DM118" s="838"/>
      <c r="DN118" s="838"/>
      <c r="DO118" s="838"/>
      <c r="DP118" s="839"/>
      <c r="DQ118" s="840" t="s">
        <v>402</v>
      </c>
      <c r="DR118" s="838"/>
      <c r="DS118" s="838"/>
      <c r="DT118" s="838"/>
      <c r="DU118" s="839"/>
      <c r="DV118" s="885" t="s">
        <v>435</v>
      </c>
      <c r="DW118" s="886"/>
      <c r="DX118" s="886"/>
      <c r="DY118" s="886"/>
      <c r="DZ118" s="887"/>
    </row>
    <row r="119" spans="1:130" s="226" customFormat="1" ht="26.25" customHeight="1">
      <c r="A119" s="876" t="s">
        <v>429</v>
      </c>
      <c r="B119" s="877"/>
      <c r="C119" s="952" t="s">
        <v>430</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v>188017</v>
      </c>
      <c r="AB119" s="956"/>
      <c r="AC119" s="956"/>
      <c r="AD119" s="956"/>
      <c r="AE119" s="957"/>
      <c r="AF119" s="958">
        <v>179650</v>
      </c>
      <c r="AG119" s="956"/>
      <c r="AH119" s="956"/>
      <c r="AI119" s="956"/>
      <c r="AJ119" s="957"/>
      <c r="AK119" s="958">
        <v>179731</v>
      </c>
      <c r="AL119" s="956"/>
      <c r="AM119" s="956"/>
      <c r="AN119" s="956"/>
      <c r="AO119" s="957"/>
      <c r="AP119" s="959">
        <v>0.4</v>
      </c>
      <c r="AQ119" s="960"/>
      <c r="AR119" s="960"/>
      <c r="AS119" s="960"/>
      <c r="AT119" s="961"/>
      <c r="AU119" s="999"/>
      <c r="AV119" s="1000"/>
      <c r="AW119" s="1000"/>
      <c r="AX119" s="1000"/>
      <c r="AY119" s="1000"/>
      <c r="AZ119" s="257" t="s">
        <v>179</v>
      </c>
      <c r="BA119" s="257"/>
      <c r="BB119" s="257"/>
      <c r="BC119" s="257"/>
      <c r="BD119" s="257"/>
      <c r="BE119" s="257"/>
      <c r="BF119" s="257"/>
      <c r="BG119" s="257"/>
      <c r="BH119" s="257"/>
      <c r="BI119" s="257"/>
      <c r="BJ119" s="257"/>
      <c r="BK119" s="257"/>
      <c r="BL119" s="257"/>
      <c r="BM119" s="257"/>
      <c r="BN119" s="257"/>
      <c r="BO119" s="938" t="s">
        <v>460</v>
      </c>
      <c r="BP119" s="939"/>
      <c r="BQ119" s="943">
        <v>139920199</v>
      </c>
      <c r="BR119" s="906"/>
      <c r="BS119" s="906"/>
      <c r="BT119" s="906"/>
      <c r="BU119" s="906"/>
      <c r="BV119" s="906">
        <v>139462409</v>
      </c>
      <c r="BW119" s="906"/>
      <c r="BX119" s="906"/>
      <c r="BY119" s="906"/>
      <c r="BZ119" s="906"/>
      <c r="CA119" s="906">
        <v>140012002</v>
      </c>
      <c r="CB119" s="906"/>
      <c r="CC119" s="906"/>
      <c r="CD119" s="906"/>
      <c r="CE119" s="906"/>
      <c r="CF119" s="804"/>
      <c r="CG119" s="805"/>
      <c r="CH119" s="805"/>
      <c r="CI119" s="805"/>
      <c r="CJ119" s="895"/>
      <c r="CK119" s="993"/>
      <c r="CL119" s="881"/>
      <c r="CM119" s="899" t="s">
        <v>461</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624</v>
      </c>
      <c r="DH119" s="821"/>
      <c r="DI119" s="821"/>
      <c r="DJ119" s="821"/>
      <c r="DK119" s="822"/>
      <c r="DL119" s="823">
        <v>121</v>
      </c>
      <c r="DM119" s="821"/>
      <c r="DN119" s="821"/>
      <c r="DO119" s="821"/>
      <c r="DP119" s="822"/>
      <c r="DQ119" s="823" t="s">
        <v>445</v>
      </c>
      <c r="DR119" s="821"/>
      <c r="DS119" s="821"/>
      <c r="DT119" s="821"/>
      <c r="DU119" s="822"/>
      <c r="DV119" s="909" t="s">
        <v>405</v>
      </c>
      <c r="DW119" s="910"/>
      <c r="DX119" s="910"/>
      <c r="DY119" s="910"/>
      <c r="DZ119" s="911"/>
    </row>
    <row r="120" spans="1:130" s="226" customFormat="1" ht="26.25" customHeight="1">
      <c r="A120" s="878"/>
      <c r="B120" s="879"/>
      <c r="C120" s="882" t="s">
        <v>434</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405</v>
      </c>
      <c r="AB120" s="838"/>
      <c r="AC120" s="838"/>
      <c r="AD120" s="838"/>
      <c r="AE120" s="839"/>
      <c r="AF120" s="840" t="s">
        <v>435</v>
      </c>
      <c r="AG120" s="838"/>
      <c r="AH120" s="838"/>
      <c r="AI120" s="838"/>
      <c r="AJ120" s="839"/>
      <c r="AK120" s="840" t="s">
        <v>402</v>
      </c>
      <c r="AL120" s="838"/>
      <c r="AM120" s="838"/>
      <c r="AN120" s="838"/>
      <c r="AO120" s="839"/>
      <c r="AP120" s="885" t="s">
        <v>402</v>
      </c>
      <c r="AQ120" s="886"/>
      <c r="AR120" s="886"/>
      <c r="AS120" s="886"/>
      <c r="AT120" s="887"/>
      <c r="AU120" s="944" t="s">
        <v>462</v>
      </c>
      <c r="AV120" s="945"/>
      <c r="AW120" s="945"/>
      <c r="AX120" s="945"/>
      <c r="AY120" s="946"/>
      <c r="AZ120" s="921" t="s">
        <v>463</v>
      </c>
      <c r="BA120" s="866"/>
      <c r="BB120" s="866"/>
      <c r="BC120" s="866"/>
      <c r="BD120" s="866"/>
      <c r="BE120" s="866"/>
      <c r="BF120" s="866"/>
      <c r="BG120" s="866"/>
      <c r="BH120" s="866"/>
      <c r="BI120" s="866"/>
      <c r="BJ120" s="866"/>
      <c r="BK120" s="866"/>
      <c r="BL120" s="866"/>
      <c r="BM120" s="866"/>
      <c r="BN120" s="866"/>
      <c r="BO120" s="866"/>
      <c r="BP120" s="867"/>
      <c r="BQ120" s="922">
        <v>23707187</v>
      </c>
      <c r="BR120" s="903"/>
      <c r="BS120" s="903"/>
      <c r="BT120" s="903"/>
      <c r="BU120" s="903"/>
      <c r="BV120" s="903">
        <v>21748550</v>
      </c>
      <c r="BW120" s="903"/>
      <c r="BX120" s="903"/>
      <c r="BY120" s="903"/>
      <c r="BZ120" s="903"/>
      <c r="CA120" s="903">
        <v>23660644</v>
      </c>
      <c r="CB120" s="903"/>
      <c r="CC120" s="903"/>
      <c r="CD120" s="903"/>
      <c r="CE120" s="903"/>
      <c r="CF120" s="927">
        <v>57.2</v>
      </c>
      <c r="CG120" s="928"/>
      <c r="CH120" s="928"/>
      <c r="CI120" s="928"/>
      <c r="CJ120" s="928"/>
      <c r="CK120" s="929" t="s">
        <v>464</v>
      </c>
      <c r="CL120" s="913"/>
      <c r="CM120" s="913"/>
      <c r="CN120" s="913"/>
      <c r="CO120" s="914"/>
      <c r="CP120" s="933" t="s">
        <v>400</v>
      </c>
      <c r="CQ120" s="934"/>
      <c r="CR120" s="934"/>
      <c r="CS120" s="934"/>
      <c r="CT120" s="934"/>
      <c r="CU120" s="934"/>
      <c r="CV120" s="934"/>
      <c r="CW120" s="934"/>
      <c r="CX120" s="934"/>
      <c r="CY120" s="934"/>
      <c r="CZ120" s="934"/>
      <c r="DA120" s="934"/>
      <c r="DB120" s="934"/>
      <c r="DC120" s="934"/>
      <c r="DD120" s="934"/>
      <c r="DE120" s="934"/>
      <c r="DF120" s="935"/>
      <c r="DG120" s="922">
        <v>27696871</v>
      </c>
      <c r="DH120" s="903"/>
      <c r="DI120" s="903"/>
      <c r="DJ120" s="903"/>
      <c r="DK120" s="903"/>
      <c r="DL120" s="903">
        <v>28559131</v>
      </c>
      <c r="DM120" s="903"/>
      <c r="DN120" s="903"/>
      <c r="DO120" s="903"/>
      <c r="DP120" s="903"/>
      <c r="DQ120" s="903">
        <v>30637064</v>
      </c>
      <c r="DR120" s="903"/>
      <c r="DS120" s="903"/>
      <c r="DT120" s="903"/>
      <c r="DU120" s="903"/>
      <c r="DV120" s="904">
        <v>74</v>
      </c>
      <c r="DW120" s="904"/>
      <c r="DX120" s="904"/>
      <c r="DY120" s="904"/>
      <c r="DZ120" s="905"/>
    </row>
    <row r="121" spans="1:130" s="226" customFormat="1" ht="26.25" customHeight="1">
      <c r="A121" s="878"/>
      <c r="B121" s="879"/>
      <c r="C121" s="924" t="s">
        <v>465</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4945</v>
      </c>
      <c r="AB121" s="838"/>
      <c r="AC121" s="838"/>
      <c r="AD121" s="838"/>
      <c r="AE121" s="839"/>
      <c r="AF121" s="840">
        <v>3059</v>
      </c>
      <c r="AG121" s="838"/>
      <c r="AH121" s="838"/>
      <c r="AI121" s="838"/>
      <c r="AJ121" s="839"/>
      <c r="AK121" s="840">
        <v>1418</v>
      </c>
      <c r="AL121" s="838"/>
      <c r="AM121" s="838"/>
      <c r="AN121" s="838"/>
      <c r="AO121" s="839"/>
      <c r="AP121" s="885">
        <v>0</v>
      </c>
      <c r="AQ121" s="886"/>
      <c r="AR121" s="886"/>
      <c r="AS121" s="886"/>
      <c r="AT121" s="887"/>
      <c r="AU121" s="947"/>
      <c r="AV121" s="948"/>
      <c r="AW121" s="948"/>
      <c r="AX121" s="948"/>
      <c r="AY121" s="949"/>
      <c r="AZ121" s="873" t="s">
        <v>466</v>
      </c>
      <c r="BA121" s="808"/>
      <c r="BB121" s="808"/>
      <c r="BC121" s="808"/>
      <c r="BD121" s="808"/>
      <c r="BE121" s="808"/>
      <c r="BF121" s="808"/>
      <c r="BG121" s="808"/>
      <c r="BH121" s="808"/>
      <c r="BI121" s="808"/>
      <c r="BJ121" s="808"/>
      <c r="BK121" s="808"/>
      <c r="BL121" s="808"/>
      <c r="BM121" s="808"/>
      <c r="BN121" s="808"/>
      <c r="BO121" s="808"/>
      <c r="BP121" s="809"/>
      <c r="BQ121" s="874">
        <v>40104921</v>
      </c>
      <c r="BR121" s="875"/>
      <c r="BS121" s="875"/>
      <c r="BT121" s="875"/>
      <c r="BU121" s="875"/>
      <c r="BV121" s="875">
        <v>44166829</v>
      </c>
      <c r="BW121" s="875"/>
      <c r="BX121" s="875"/>
      <c r="BY121" s="875"/>
      <c r="BZ121" s="875"/>
      <c r="CA121" s="875">
        <v>45919845</v>
      </c>
      <c r="CB121" s="875"/>
      <c r="CC121" s="875"/>
      <c r="CD121" s="875"/>
      <c r="CE121" s="875"/>
      <c r="CF121" s="936">
        <v>110.9</v>
      </c>
      <c r="CG121" s="937"/>
      <c r="CH121" s="937"/>
      <c r="CI121" s="937"/>
      <c r="CJ121" s="937"/>
      <c r="CK121" s="930"/>
      <c r="CL121" s="916"/>
      <c r="CM121" s="916"/>
      <c r="CN121" s="916"/>
      <c r="CO121" s="917"/>
      <c r="CP121" s="896" t="s">
        <v>467</v>
      </c>
      <c r="CQ121" s="897"/>
      <c r="CR121" s="897"/>
      <c r="CS121" s="897"/>
      <c r="CT121" s="897"/>
      <c r="CU121" s="897"/>
      <c r="CV121" s="897"/>
      <c r="CW121" s="897"/>
      <c r="CX121" s="897"/>
      <c r="CY121" s="897"/>
      <c r="CZ121" s="897"/>
      <c r="DA121" s="897"/>
      <c r="DB121" s="897"/>
      <c r="DC121" s="897"/>
      <c r="DD121" s="897"/>
      <c r="DE121" s="897"/>
      <c r="DF121" s="898"/>
      <c r="DG121" s="874">
        <v>128391</v>
      </c>
      <c r="DH121" s="875"/>
      <c r="DI121" s="875"/>
      <c r="DJ121" s="875"/>
      <c r="DK121" s="875"/>
      <c r="DL121" s="875">
        <v>134058</v>
      </c>
      <c r="DM121" s="875"/>
      <c r="DN121" s="875"/>
      <c r="DO121" s="875"/>
      <c r="DP121" s="875"/>
      <c r="DQ121" s="875">
        <v>70902</v>
      </c>
      <c r="DR121" s="875"/>
      <c r="DS121" s="875"/>
      <c r="DT121" s="875"/>
      <c r="DU121" s="875"/>
      <c r="DV121" s="852">
        <v>0.2</v>
      </c>
      <c r="DW121" s="852"/>
      <c r="DX121" s="852"/>
      <c r="DY121" s="852"/>
      <c r="DZ121" s="853"/>
    </row>
    <row r="122" spans="1:130" s="226" customFormat="1" ht="26.25" customHeight="1">
      <c r="A122" s="878"/>
      <c r="B122" s="879"/>
      <c r="C122" s="882" t="s">
        <v>447</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402</v>
      </c>
      <c r="AB122" s="838"/>
      <c r="AC122" s="838"/>
      <c r="AD122" s="838"/>
      <c r="AE122" s="839"/>
      <c r="AF122" s="840" t="s">
        <v>432</v>
      </c>
      <c r="AG122" s="838"/>
      <c r="AH122" s="838"/>
      <c r="AI122" s="838"/>
      <c r="AJ122" s="839"/>
      <c r="AK122" s="840" t="s">
        <v>402</v>
      </c>
      <c r="AL122" s="838"/>
      <c r="AM122" s="838"/>
      <c r="AN122" s="838"/>
      <c r="AO122" s="839"/>
      <c r="AP122" s="885" t="s">
        <v>405</v>
      </c>
      <c r="AQ122" s="886"/>
      <c r="AR122" s="886"/>
      <c r="AS122" s="886"/>
      <c r="AT122" s="887"/>
      <c r="AU122" s="947"/>
      <c r="AV122" s="948"/>
      <c r="AW122" s="948"/>
      <c r="AX122" s="948"/>
      <c r="AY122" s="949"/>
      <c r="AZ122" s="940" t="s">
        <v>468</v>
      </c>
      <c r="BA122" s="941"/>
      <c r="BB122" s="941"/>
      <c r="BC122" s="941"/>
      <c r="BD122" s="941"/>
      <c r="BE122" s="941"/>
      <c r="BF122" s="941"/>
      <c r="BG122" s="941"/>
      <c r="BH122" s="941"/>
      <c r="BI122" s="941"/>
      <c r="BJ122" s="941"/>
      <c r="BK122" s="941"/>
      <c r="BL122" s="941"/>
      <c r="BM122" s="941"/>
      <c r="BN122" s="941"/>
      <c r="BO122" s="941"/>
      <c r="BP122" s="942"/>
      <c r="BQ122" s="943">
        <v>88388256</v>
      </c>
      <c r="BR122" s="906"/>
      <c r="BS122" s="906"/>
      <c r="BT122" s="906"/>
      <c r="BU122" s="906"/>
      <c r="BV122" s="906">
        <v>87279350</v>
      </c>
      <c r="BW122" s="906"/>
      <c r="BX122" s="906"/>
      <c r="BY122" s="906"/>
      <c r="BZ122" s="906"/>
      <c r="CA122" s="906">
        <v>86217420</v>
      </c>
      <c r="CB122" s="906"/>
      <c r="CC122" s="906"/>
      <c r="CD122" s="906"/>
      <c r="CE122" s="906"/>
      <c r="CF122" s="907">
        <v>208.3</v>
      </c>
      <c r="CG122" s="908"/>
      <c r="CH122" s="908"/>
      <c r="CI122" s="908"/>
      <c r="CJ122" s="908"/>
      <c r="CK122" s="930"/>
      <c r="CL122" s="916"/>
      <c r="CM122" s="916"/>
      <c r="CN122" s="916"/>
      <c r="CO122" s="917"/>
      <c r="CP122" s="896" t="s">
        <v>469</v>
      </c>
      <c r="CQ122" s="897"/>
      <c r="CR122" s="897"/>
      <c r="CS122" s="897"/>
      <c r="CT122" s="897"/>
      <c r="CU122" s="897"/>
      <c r="CV122" s="897"/>
      <c r="CW122" s="897"/>
      <c r="CX122" s="897"/>
      <c r="CY122" s="897"/>
      <c r="CZ122" s="897"/>
      <c r="DA122" s="897"/>
      <c r="DB122" s="897"/>
      <c r="DC122" s="897"/>
      <c r="DD122" s="897"/>
      <c r="DE122" s="897"/>
      <c r="DF122" s="898"/>
      <c r="DG122" s="874">
        <v>8424</v>
      </c>
      <c r="DH122" s="875"/>
      <c r="DI122" s="875"/>
      <c r="DJ122" s="875"/>
      <c r="DK122" s="875"/>
      <c r="DL122" s="875">
        <v>10591</v>
      </c>
      <c r="DM122" s="875"/>
      <c r="DN122" s="875"/>
      <c r="DO122" s="875"/>
      <c r="DP122" s="875"/>
      <c r="DQ122" s="875">
        <v>11470</v>
      </c>
      <c r="DR122" s="875"/>
      <c r="DS122" s="875"/>
      <c r="DT122" s="875"/>
      <c r="DU122" s="875"/>
      <c r="DV122" s="852">
        <v>0</v>
      </c>
      <c r="DW122" s="852"/>
      <c r="DX122" s="852"/>
      <c r="DY122" s="852"/>
      <c r="DZ122" s="853"/>
    </row>
    <row r="123" spans="1:130" s="226" customFormat="1" ht="26.25" customHeight="1">
      <c r="A123" s="878"/>
      <c r="B123" s="879"/>
      <c r="C123" s="882" t="s">
        <v>453</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402</v>
      </c>
      <c r="AB123" s="838"/>
      <c r="AC123" s="838"/>
      <c r="AD123" s="838"/>
      <c r="AE123" s="839"/>
      <c r="AF123" s="840" t="s">
        <v>432</v>
      </c>
      <c r="AG123" s="838"/>
      <c r="AH123" s="838"/>
      <c r="AI123" s="838"/>
      <c r="AJ123" s="839"/>
      <c r="AK123" s="840" t="s">
        <v>435</v>
      </c>
      <c r="AL123" s="838"/>
      <c r="AM123" s="838"/>
      <c r="AN123" s="838"/>
      <c r="AO123" s="839"/>
      <c r="AP123" s="885" t="s">
        <v>405</v>
      </c>
      <c r="AQ123" s="886"/>
      <c r="AR123" s="886"/>
      <c r="AS123" s="886"/>
      <c r="AT123" s="887"/>
      <c r="AU123" s="950"/>
      <c r="AV123" s="951"/>
      <c r="AW123" s="951"/>
      <c r="AX123" s="951"/>
      <c r="AY123" s="951"/>
      <c r="AZ123" s="257" t="s">
        <v>179</v>
      </c>
      <c r="BA123" s="257"/>
      <c r="BB123" s="257"/>
      <c r="BC123" s="257"/>
      <c r="BD123" s="257"/>
      <c r="BE123" s="257"/>
      <c r="BF123" s="257"/>
      <c r="BG123" s="257"/>
      <c r="BH123" s="257"/>
      <c r="BI123" s="257"/>
      <c r="BJ123" s="257"/>
      <c r="BK123" s="257"/>
      <c r="BL123" s="257"/>
      <c r="BM123" s="257"/>
      <c r="BN123" s="257"/>
      <c r="BO123" s="938" t="s">
        <v>470</v>
      </c>
      <c r="BP123" s="939"/>
      <c r="BQ123" s="893">
        <v>152200364</v>
      </c>
      <c r="BR123" s="894"/>
      <c r="BS123" s="894"/>
      <c r="BT123" s="894"/>
      <c r="BU123" s="894"/>
      <c r="BV123" s="894">
        <v>153194729</v>
      </c>
      <c r="BW123" s="894"/>
      <c r="BX123" s="894"/>
      <c r="BY123" s="894"/>
      <c r="BZ123" s="894"/>
      <c r="CA123" s="894">
        <v>155797909</v>
      </c>
      <c r="CB123" s="894"/>
      <c r="CC123" s="894"/>
      <c r="CD123" s="894"/>
      <c r="CE123" s="894"/>
      <c r="CF123" s="804"/>
      <c r="CG123" s="805"/>
      <c r="CH123" s="805"/>
      <c r="CI123" s="805"/>
      <c r="CJ123" s="895"/>
      <c r="CK123" s="930"/>
      <c r="CL123" s="916"/>
      <c r="CM123" s="916"/>
      <c r="CN123" s="916"/>
      <c r="CO123" s="917"/>
      <c r="CP123" s="896" t="s">
        <v>471</v>
      </c>
      <c r="CQ123" s="897"/>
      <c r="CR123" s="897"/>
      <c r="CS123" s="897"/>
      <c r="CT123" s="897"/>
      <c r="CU123" s="897"/>
      <c r="CV123" s="897"/>
      <c r="CW123" s="897"/>
      <c r="CX123" s="897"/>
      <c r="CY123" s="897"/>
      <c r="CZ123" s="897"/>
      <c r="DA123" s="897"/>
      <c r="DB123" s="897"/>
      <c r="DC123" s="897"/>
      <c r="DD123" s="897"/>
      <c r="DE123" s="897"/>
      <c r="DF123" s="898"/>
      <c r="DG123" s="837">
        <v>1568</v>
      </c>
      <c r="DH123" s="838"/>
      <c r="DI123" s="838"/>
      <c r="DJ123" s="838"/>
      <c r="DK123" s="839"/>
      <c r="DL123" s="840">
        <v>236</v>
      </c>
      <c r="DM123" s="838"/>
      <c r="DN123" s="838"/>
      <c r="DO123" s="838"/>
      <c r="DP123" s="839"/>
      <c r="DQ123" s="840" t="s">
        <v>402</v>
      </c>
      <c r="DR123" s="838"/>
      <c r="DS123" s="838"/>
      <c r="DT123" s="838"/>
      <c r="DU123" s="839"/>
      <c r="DV123" s="885" t="s">
        <v>380</v>
      </c>
      <c r="DW123" s="886"/>
      <c r="DX123" s="886"/>
      <c r="DY123" s="886"/>
      <c r="DZ123" s="887"/>
    </row>
    <row r="124" spans="1:130" s="226" customFormat="1" ht="26.25" customHeight="1" thickBot="1">
      <c r="A124" s="878"/>
      <c r="B124" s="879"/>
      <c r="C124" s="882" t="s">
        <v>457</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432</v>
      </c>
      <c r="AB124" s="838"/>
      <c r="AC124" s="838"/>
      <c r="AD124" s="838"/>
      <c r="AE124" s="839"/>
      <c r="AF124" s="840" t="s">
        <v>402</v>
      </c>
      <c r="AG124" s="838"/>
      <c r="AH124" s="838"/>
      <c r="AI124" s="838"/>
      <c r="AJ124" s="839"/>
      <c r="AK124" s="840" t="s">
        <v>402</v>
      </c>
      <c r="AL124" s="838"/>
      <c r="AM124" s="838"/>
      <c r="AN124" s="838"/>
      <c r="AO124" s="839"/>
      <c r="AP124" s="885" t="s">
        <v>380</v>
      </c>
      <c r="AQ124" s="886"/>
      <c r="AR124" s="886"/>
      <c r="AS124" s="886"/>
      <c r="AT124" s="887"/>
      <c r="AU124" s="888" t="s">
        <v>472</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402</v>
      </c>
      <c r="BR124" s="892"/>
      <c r="BS124" s="892"/>
      <c r="BT124" s="892"/>
      <c r="BU124" s="892"/>
      <c r="BV124" s="892" t="s">
        <v>402</v>
      </c>
      <c r="BW124" s="892"/>
      <c r="BX124" s="892"/>
      <c r="BY124" s="892"/>
      <c r="BZ124" s="892"/>
      <c r="CA124" s="892" t="s">
        <v>402</v>
      </c>
      <c r="CB124" s="892"/>
      <c r="CC124" s="892"/>
      <c r="CD124" s="892"/>
      <c r="CE124" s="892"/>
      <c r="CF124" s="782"/>
      <c r="CG124" s="783"/>
      <c r="CH124" s="783"/>
      <c r="CI124" s="783"/>
      <c r="CJ124" s="923"/>
      <c r="CK124" s="931"/>
      <c r="CL124" s="931"/>
      <c r="CM124" s="931"/>
      <c r="CN124" s="931"/>
      <c r="CO124" s="932"/>
      <c r="CP124" s="896" t="s">
        <v>473</v>
      </c>
      <c r="CQ124" s="897"/>
      <c r="CR124" s="897"/>
      <c r="CS124" s="897"/>
      <c r="CT124" s="897"/>
      <c r="CU124" s="897"/>
      <c r="CV124" s="897"/>
      <c r="CW124" s="897"/>
      <c r="CX124" s="897"/>
      <c r="CY124" s="897"/>
      <c r="CZ124" s="897"/>
      <c r="DA124" s="897"/>
      <c r="DB124" s="897"/>
      <c r="DC124" s="897"/>
      <c r="DD124" s="897"/>
      <c r="DE124" s="897"/>
      <c r="DF124" s="898"/>
      <c r="DG124" s="820" t="s">
        <v>380</v>
      </c>
      <c r="DH124" s="821"/>
      <c r="DI124" s="821"/>
      <c r="DJ124" s="821"/>
      <c r="DK124" s="822"/>
      <c r="DL124" s="823" t="s">
        <v>402</v>
      </c>
      <c r="DM124" s="821"/>
      <c r="DN124" s="821"/>
      <c r="DO124" s="821"/>
      <c r="DP124" s="822"/>
      <c r="DQ124" s="823" t="s">
        <v>432</v>
      </c>
      <c r="DR124" s="821"/>
      <c r="DS124" s="821"/>
      <c r="DT124" s="821"/>
      <c r="DU124" s="822"/>
      <c r="DV124" s="909" t="s">
        <v>380</v>
      </c>
      <c r="DW124" s="910"/>
      <c r="DX124" s="910"/>
      <c r="DY124" s="910"/>
      <c r="DZ124" s="911"/>
    </row>
    <row r="125" spans="1:130" s="226" customFormat="1" ht="26.25" customHeight="1">
      <c r="A125" s="878"/>
      <c r="B125" s="879"/>
      <c r="C125" s="882" t="s">
        <v>459</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435</v>
      </c>
      <c r="AB125" s="838"/>
      <c r="AC125" s="838"/>
      <c r="AD125" s="838"/>
      <c r="AE125" s="839"/>
      <c r="AF125" s="840" t="s">
        <v>432</v>
      </c>
      <c r="AG125" s="838"/>
      <c r="AH125" s="838"/>
      <c r="AI125" s="838"/>
      <c r="AJ125" s="839"/>
      <c r="AK125" s="840" t="s">
        <v>435</v>
      </c>
      <c r="AL125" s="838"/>
      <c r="AM125" s="838"/>
      <c r="AN125" s="838"/>
      <c r="AO125" s="839"/>
      <c r="AP125" s="885" t="s">
        <v>432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474</v>
      </c>
      <c r="CL125" s="913"/>
      <c r="CM125" s="913"/>
      <c r="CN125" s="913"/>
      <c r="CO125" s="914"/>
      <c r="CP125" s="921" t="s">
        <v>475</v>
      </c>
      <c r="CQ125" s="866"/>
      <c r="CR125" s="866"/>
      <c r="CS125" s="866"/>
      <c r="CT125" s="866"/>
      <c r="CU125" s="866"/>
      <c r="CV125" s="866"/>
      <c r="CW125" s="866"/>
      <c r="CX125" s="866"/>
      <c r="CY125" s="866"/>
      <c r="CZ125" s="866"/>
      <c r="DA125" s="866"/>
      <c r="DB125" s="866"/>
      <c r="DC125" s="866"/>
      <c r="DD125" s="866"/>
      <c r="DE125" s="866"/>
      <c r="DF125" s="867"/>
      <c r="DG125" s="922" t="s">
        <v>402</v>
      </c>
      <c r="DH125" s="903"/>
      <c r="DI125" s="903"/>
      <c r="DJ125" s="903"/>
      <c r="DK125" s="903"/>
      <c r="DL125" s="903" t="s">
        <v>435</v>
      </c>
      <c r="DM125" s="903"/>
      <c r="DN125" s="903"/>
      <c r="DO125" s="903"/>
      <c r="DP125" s="903"/>
      <c r="DQ125" s="903" t="s">
        <v>432</v>
      </c>
      <c r="DR125" s="903"/>
      <c r="DS125" s="903"/>
      <c r="DT125" s="903"/>
      <c r="DU125" s="903"/>
      <c r="DV125" s="904" t="s">
        <v>402</v>
      </c>
      <c r="DW125" s="904"/>
      <c r="DX125" s="904"/>
      <c r="DY125" s="904"/>
      <c r="DZ125" s="905"/>
    </row>
    <row r="126" spans="1:130" s="226" customFormat="1" ht="26.25" customHeight="1" thickBot="1">
      <c r="A126" s="878"/>
      <c r="B126" s="879"/>
      <c r="C126" s="882" t="s">
        <v>461</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16055</v>
      </c>
      <c r="AB126" s="838"/>
      <c r="AC126" s="838"/>
      <c r="AD126" s="838"/>
      <c r="AE126" s="839"/>
      <c r="AF126" s="840">
        <v>7674</v>
      </c>
      <c r="AG126" s="838"/>
      <c r="AH126" s="838"/>
      <c r="AI126" s="838"/>
      <c r="AJ126" s="839"/>
      <c r="AK126" s="840" t="s">
        <v>380</v>
      </c>
      <c r="AL126" s="838"/>
      <c r="AM126" s="838"/>
      <c r="AN126" s="838"/>
      <c r="AO126" s="839"/>
      <c r="AP126" s="885" t="s">
        <v>402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476</v>
      </c>
      <c r="CQ126" s="808"/>
      <c r="CR126" s="808"/>
      <c r="CS126" s="808"/>
      <c r="CT126" s="808"/>
      <c r="CU126" s="808"/>
      <c r="CV126" s="808"/>
      <c r="CW126" s="808"/>
      <c r="CX126" s="808"/>
      <c r="CY126" s="808"/>
      <c r="CZ126" s="808"/>
      <c r="DA126" s="808"/>
      <c r="DB126" s="808"/>
      <c r="DC126" s="808"/>
      <c r="DD126" s="808"/>
      <c r="DE126" s="808"/>
      <c r="DF126" s="809"/>
      <c r="DG126" s="874" t="s">
        <v>402</v>
      </c>
      <c r="DH126" s="875"/>
      <c r="DI126" s="875"/>
      <c r="DJ126" s="875"/>
      <c r="DK126" s="875"/>
      <c r="DL126" s="875" t="s">
        <v>380</v>
      </c>
      <c r="DM126" s="875"/>
      <c r="DN126" s="875"/>
      <c r="DO126" s="875"/>
      <c r="DP126" s="875"/>
      <c r="DQ126" s="875" t="s">
        <v>432</v>
      </c>
      <c r="DR126" s="875"/>
      <c r="DS126" s="875"/>
      <c r="DT126" s="875"/>
      <c r="DU126" s="875"/>
      <c r="DV126" s="852" t="s">
        <v>435</v>
      </c>
      <c r="DW126" s="852"/>
      <c r="DX126" s="852"/>
      <c r="DY126" s="852"/>
      <c r="DZ126" s="853"/>
    </row>
    <row r="127" spans="1:130" s="226" customFormat="1" ht="26.25" customHeight="1">
      <c r="A127" s="880"/>
      <c r="B127" s="881"/>
      <c r="C127" s="899" t="s">
        <v>477</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2230</v>
      </c>
      <c r="AB127" s="838"/>
      <c r="AC127" s="838"/>
      <c r="AD127" s="838"/>
      <c r="AE127" s="839"/>
      <c r="AF127" s="840">
        <v>530</v>
      </c>
      <c r="AG127" s="838"/>
      <c r="AH127" s="838"/>
      <c r="AI127" s="838"/>
      <c r="AJ127" s="839"/>
      <c r="AK127" s="840">
        <v>121</v>
      </c>
      <c r="AL127" s="838"/>
      <c r="AM127" s="838"/>
      <c r="AN127" s="838"/>
      <c r="AO127" s="839"/>
      <c r="AP127" s="885">
        <v>0</v>
      </c>
      <c r="AQ127" s="886"/>
      <c r="AR127" s="886"/>
      <c r="AS127" s="886"/>
      <c r="AT127" s="887"/>
      <c r="AU127" s="262"/>
      <c r="AV127" s="262"/>
      <c r="AW127" s="262"/>
      <c r="AX127" s="902" t="s">
        <v>478</v>
      </c>
      <c r="AY127" s="870"/>
      <c r="AZ127" s="870"/>
      <c r="BA127" s="870"/>
      <c r="BB127" s="870"/>
      <c r="BC127" s="870"/>
      <c r="BD127" s="870"/>
      <c r="BE127" s="871"/>
      <c r="BF127" s="869" t="s">
        <v>479</v>
      </c>
      <c r="BG127" s="870"/>
      <c r="BH127" s="870"/>
      <c r="BI127" s="870"/>
      <c r="BJ127" s="870"/>
      <c r="BK127" s="870"/>
      <c r="BL127" s="871"/>
      <c r="BM127" s="869" t="s">
        <v>480</v>
      </c>
      <c r="BN127" s="870"/>
      <c r="BO127" s="870"/>
      <c r="BP127" s="870"/>
      <c r="BQ127" s="870"/>
      <c r="BR127" s="870"/>
      <c r="BS127" s="871"/>
      <c r="BT127" s="869" t="s">
        <v>481</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482</v>
      </c>
      <c r="CQ127" s="808"/>
      <c r="CR127" s="808"/>
      <c r="CS127" s="808"/>
      <c r="CT127" s="808"/>
      <c r="CU127" s="808"/>
      <c r="CV127" s="808"/>
      <c r="CW127" s="808"/>
      <c r="CX127" s="808"/>
      <c r="CY127" s="808"/>
      <c r="CZ127" s="808"/>
      <c r="DA127" s="808"/>
      <c r="DB127" s="808"/>
      <c r="DC127" s="808"/>
      <c r="DD127" s="808"/>
      <c r="DE127" s="808"/>
      <c r="DF127" s="809"/>
      <c r="DG127" s="874" t="s">
        <v>432</v>
      </c>
      <c r="DH127" s="875"/>
      <c r="DI127" s="875"/>
      <c r="DJ127" s="875"/>
      <c r="DK127" s="875"/>
      <c r="DL127" s="875" t="s">
        <v>432</v>
      </c>
      <c r="DM127" s="875"/>
      <c r="DN127" s="875"/>
      <c r="DO127" s="875"/>
      <c r="DP127" s="875"/>
      <c r="DQ127" s="875" t="s">
        <v>402</v>
      </c>
      <c r="DR127" s="875"/>
      <c r="DS127" s="875"/>
      <c r="DT127" s="875"/>
      <c r="DU127" s="875"/>
      <c r="DV127" s="852" t="s">
        <v>380</v>
      </c>
      <c r="DW127" s="852"/>
      <c r="DX127" s="852"/>
      <c r="DY127" s="852"/>
      <c r="DZ127" s="853"/>
    </row>
    <row r="128" spans="1:130" s="226" customFormat="1" ht="26.25" customHeight="1" thickBot="1">
      <c r="A128" s="854" t="s">
        <v>483</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484</v>
      </c>
      <c r="X128" s="856"/>
      <c r="Y128" s="856"/>
      <c r="Z128" s="857"/>
      <c r="AA128" s="858">
        <v>3400967</v>
      </c>
      <c r="AB128" s="859"/>
      <c r="AC128" s="859"/>
      <c r="AD128" s="859"/>
      <c r="AE128" s="860"/>
      <c r="AF128" s="861">
        <v>4360109</v>
      </c>
      <c r="AG128" s="859"/>
      <c r="AH128" s="859"/>
      <c r="AI128" s="859"/>
      <c r="AJ128" s="860"/>
      <c r="AK128" s="861">
        <v>4422080</v>
      </c>
      <c r="AL128" s="859"/>
      <c r="AM128" s="859"/>
      <c r="AN128" s="859"/>
      <c r="AO128" s="860"/>
      <c r="AP128" s="862"/>
      <c r="AQ128" s="863"/>
      <c r="AR128" s="863"/>
      <c r="AS128" s="863"/>
      <c r="AT128" s="864"/>
      <c r="AU128" s="262"/>
      <c r="AV128" s="262"/>
      <c r="AW128" s="262"/>
      <c r="AX128" s="865" t="s">
        <v>485</v>
      </c>
      <c r="AY128" s="866"/>
      <c r="AZ128" s="866"/>
      <c r="BA128" s="866"/>
      <c r="BB128" s="866"/>
      <c r="BC128" s="866"/>
      <c r="BD128" s="866"/>
      <c r="BE128" s="867"/>
      <c r="BF128" s="844" t="s">
        <v>432</v>
      </c>
      <c r="BG128" s="845"/>
      <c r="BH128" s="845"/>
      <c r="BI128" s="845"/>
      <c r="BJ128" s="845"/>
      <c r="BK128" s="845"/>
      <c r="BL128" s="868"/>
      <c r="BM128" s="844">
        <v>11.28</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486</v>
      </c>
      <c r="CQ128" s="786"/>
      <c r="CR128" s="786"/>
      <c r="CS128" s="786"/>
      <c r="CT128" s="786"/>
      <c r="CU128" s="786"/>
      <c r="CV128" s="786"/>
      <c r="CW128" s="786"/>
      <c r="CX128" s="786"/>
      <c r="CY128" s="786"/>
      <c r="CZ128" s="786"/>
      <c r="DA128" s="786"/>
      <c r="DB128" s="786"/>
      <c r="DC128" s="786"/>
      <c r="DD128" s="786"/>
      <c r="DE128" s="786"/>
      <c r="DF128" s="787"/>
      <c r="DG128" s="848">
        <v>258973</v>
      </c>
      <c r="DH128" s="849"/>
      <c r="DI128" s="849"/>
      <c r="DJ128" s="849"/>
      <c r="DK128" s="849"/>
      <c r="DL128" s="849">
        <v>237367</v>
      </c>
      <c r="DM128" s="849"/>
      <c r="DN128" s="849"/>
      <c r="DO128" s="849"/>
      <c r="DP128" s="849"/>
      <c r="DQ128" s="849">
        <v>192557</v>
      </c>
      <c r="DR128" s="849"/>
      <c r="DS128" s="849"/>
      <c r="DT128" s="849"/>
      <c r="DU128" s="849"/>
      <c r="DV128" s="850">
        <v>0.5</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487</v>
      </c>
      <c r="X129" s="835"/>
      <c r="Y129" s="835"/>
      <c r="Z129" s="836"/>
      <c r="AA129" s="837">
        <v>48857410</v>
      </c>
      <c r="AB129" s="838"/>
      <c r="AC129" s="838"/>
      <c r="AD129" s="838"/>
      <c r="AE129" s="839"/>
      <c r="AF129" s="840">
        <v>48985883</v>
      </c>
      <c r="AG129" s="838"/>
      <c r="AH129" s="838"/>
      <c r="AI129" s="838"/>
      <c r="AJ129" s="839"/>
      <c r="AK129" s="840">
        <v>48406015</v>
      </c>
      <c r="AL129" s="838"/>
      <c r="AM129" s="838"/>
      <c r="AN129" s="838"/>
      <c r="AO129" s="839"/>
      <c r="AP129" s="841"/>
      <c r="AQ129" s="842"/>
      <c r="AR129" s="842"/>
      <c r="AS129" s="842"/>
      <c r="AT129" s="843"/>
      <c r="AU129" s="264"/>
      <c r="AV129" s="264"/>
      <c r="AW129" s="264"/>
      <c r="AX129" s="807" t="s">
        <v>488</v>
      </c>
      <c r="AY129" s="808"/>
      <c r="AZ129" s="808"/>
      <c r="BA129" s="808"/>
      <c r="BB129" s="808"/>
      <c r="BC129" s="808"/>
      <c r="BD129" s="808"/>
      <c r="BE129" s="809"/>
      <c r="BF129" s="827" t="s">
        <v>489</v>
      </c>
      <c r="BG129" s="828"/>
      <c r="BH129" s="828"/>
      <c r="BI129" s="828"/>
      <c r="BJ129" s="828"/>
      <c r="BK129" s="828"/>
      <c r="BL129" s="829"/>
      <c r="BM129" s="827">
        <v>16.28</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490</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491</v>
      </c>
      <c r="X130" s="835"/>
      <c r="Y130" s="835"/>
      <c r="Z130" s="836"/>
      <c r="AA130" s="837">
        <v>7505487</v>
      </c>
      <c r="AB130" s="838"/>
      <c r="AC130" s="838"/>
      <c r="AD130" s="838"/>
      <c r="AE130" s="839"/>
      <c r="AF130" s="840">
        <v>7356777</v>
      </c>
      <c r="AG130" s="838"/>
      <c r="AH130" s="838"/>
      <c r="AI130" s="838"/>
      <c r="AJ130" s="839"/>
      <c r="AK130" s="840">
        <v>7006514</v>
      </c>
      <c r="AL130" s="838"/>
      <c r="AM130" s="838"/>
      <c r="AN130" s="838"/>
      <c r="AO130" s="839"/>
      <c r="AP130" s="841"/>
      <c r="AQ130" s="842"/>
      <c r="AR130" s="842"/>
      <c r="AS130" s="842"/>
      <c r="AT130" s="843"/>
      <c r="AU130" s="264"/>
      <c r="AV130" s="264"/>
      <c r="AW130" s="264"/>
      <c r="AX130" s="807" t="s">
        <v>492</v>
      </c>
      <c r="AY130" s="808"/>
      <c r="AZ130" s="808"/>
      <c r="BA130" s="808"/>
      <c r="BB130" s="808"/>
      <c r="BC130" s="808"/>
      <c r="BD130" s="808"/>
      <c r="BE130" s="809"/>
      <c r="BF130" s="810">
        <v>3.7</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493</v>
      </c>
      <c r="X131" s="818"/>
      <c r="Y131" s="818"/>
      <c r="Z131" s="819"/>
      <c r="AA131" s="820">
        <v>41351923</v>
      </c>
      <c r="AB131" s="821"/>
      <c r="AC131" s="821"/>
      <c r="AD131" s="821"/>
      <c r="AE131" s="822"/>
      <c r="AF131" s="823">
        <v>41629106</v>
      </c>
      <c r="AG131" s="821"/>
      <c r="AH131" s="821"/>
      <c r="AI131" s="821"/>
      <c r="AJ131" s="822"/>
      <c r="AK131" s="823">
        <v>41399501</v>
      </c>
      <c r="AL131" s="821"/>
      <c r="AM131" s="821"/>
      <c r="AN131" s="821"/>
      <c r="AO131" s="822"/>
      <c r="AP131" s="824"/>
      <c r="AQ131" s="825"/>
      <c r="AR131" s="825"/>
      <c r="AS131" s="825"/>
      <c r="AT131" s="826"/>
      <c r="AU131" s="264"/>
      <c r="AV131" s="264"/>
      <c r="AW131" s="264"/>
      <c r="AX131" s="785" t="s">
        <v>494</v>
      </c>
      <c r="AY131" s="786"/>
      <c r="AZ131" s="786"/>
      <c r="BA131" s="786"/>
      <c r="BB131" s="786"/>
      <c r="BC131" s="786"/>
      <c r="BD131" s="786"/>
      <c r="BE131" s="787"/>
      <c r="BF131" s="788" t="s">
        <v>432</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495</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496</v>
      </c>
      <c r="W132" s="798"/>
      <c r="X132" s="798"/>
      <c r="Y132" s="798"/>
      <c r="Z132" s="799"/>
      <c r="AA132" s="800">
        <v>4.7382246290000003</v>
      </c>
      <c r="AB132" s="801"/>
      <c r="AC132" s="801"/>
      <c r="AD132" s="801"/>
      <c r="AE132" s="802"/>
      <c r="AF132" s="803">
        <v>3.7488434169999998</v>
      </c>
      <c r="AG132" s="801"/>
      <c r="AH132" s="801"/>
      <c r="AI132" s="801"/>
      <c r="AJ132" s="802"/>
      <c r="AK132" s="803">
        <v>2.8508701109999999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497</v>
      </c>
      <c r="W133" s="777"/>
      <c r="X133" s="777"/>
      <c r="Y133" s="777"/>
      <c r="Z133" s="778"/>
      <c r="AA133" s="779">
        <v>5.3</v>
      </c>
      <c r="AB133" s="780"/>
      <c r="AC133" s="780"/>
      <c r="AD133" s="780"/>
      <c r="AE133" s="781"/>
      <c r="AF133" s="779">
        <v>4.3</v>
      </c>
      <c r="AG133" s="780"/>
      <c r="AH133" s="780"/>
      <c r="AI133" s="780"/>
      <c r="AJ133" s="781"/>
      <c r="AK133" s="779">
        <v>3.7</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9Z1NLXmk41jaCwM2kSsRl6H/+YFyTdo5Z458gH8xhYf1S2dNWek516dYGQnLB4v/JJ8xzuSFK/a6teay0pVQwQ==" saltValue="AVwDeAO3QC5ZPQfLs1xLZ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4" zoomScale="85" zoomScaleNormal="85" zoomScaleSheetLayoutView="85" workbookViewId="0">
      <selection activeCell="A4" sqref="A4"/>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W5Jv7nbtDhtF0KDyxrllwGs6gFrJJiWGLTcj1Twydi4RD5pXau2vhq3RmmicruDHlh6Y7Ox3nneqEpO1XV/dBg==" saltValue="VUVikafOU7PSVuZK9WS0XA=="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IUhnkFFFEJvMwUaeeVjHA9Bql5QXmiyHVsDF/N5pxB7iaHHRE1U2NU2APF3ulRZrDYaO8XENXTEwbv2Y3TVI/g==" saltValue="R7/hXqSPSdzXOCiPrVZ30Q=="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3" t="s">
        <v>501</v>
      </c>
      <c r="AP7" s="283"/>
      <c r="AQ7" s="284" t="s">
        <v>502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4"/>
      <c r="AP8" s="289" t="s">
        <v>503</v>
      </c>
      <c r="AQ8" s="290" t="s">
        <v>504</v>
      </c>
      <c r="AR8" s="291" t="s">
        <v>505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7" t="s">
        <v>506</v>
      </c>
      <c r="AL9" s="1208"/>
      <c r="AM9" s="1208"/>
      <c r="AN9" s="1209"/>
      <c r="AO9" s="292">
        <v>15417748</v>
      </c>
      <c r="AP9" s="292">
        <v>57712</v>
      </c>
      <c r="AQ9" s="293">
        <v>56080</v>
      </c>
      <c r="AR9" s="294">
        <v>2.9</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7" t="s">
        <v>507</v>
      </c>
      <c r="AL10" s="1208"/>
      <c r="AM10" s="1208"/>
      <c r="AN10" s="1209"/>
      <c r="AO10" s="295">
        <v>523981</v>
      </c>
      <c r="AP10" s="295">
        <v>1961</v>
      </c>
      <c r="AQ10" s="296">
        <v>3754</v>
      </c>
      <c r="AR10" s="297">
        <v>-47.8</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7" t="s">
        <v>508</v>
      </c>
      <c r="AL11" s="1208"/>
      <c r="AM11" s="1208"/>
      <c r="AN11" s="1209"/>
      <c r="AO11" s="295">
        <v>31</v>
      </c>
      <c r="AP11" s="295">
        <v>0</v>
      </c>
      <c r="AQ11" s="296">
        <v>2189</v>
      </c>
      <c r="AR11" s="297">
        <v>-100</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7" t="s">
        <v>509</v>
      </c>
      <c r="AL12" s="1208"/>
      <c r="AM12" s="1208"/>
      <c r="AN12" s="1209"/>
      <c r="AO12" s="295">
        <v>79365</v>
      </c>
      <c r="AP12" s="295">
        <v>297</v>
      </c>
      <c r="AQ12" s="296">
        <v>1449</v>
      </c>
      <c r="AR12" s="297">
        <v>-79.5</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7" t="s">
        <v>510</v>
      </c>
      <c r="AL13" s="1208"/>
      <c r="AM13" s="1208"/>
      <c r="AN13" s="1209"/>
      <c r="AO13" s="295" t="s">
        <v>511</v>
      </c>
      <c r="AP13" s="295" t="s">
        <v>511</v>
      </c>
      <c r="AQ13" s="296">
        <v>54</v>
      </c>
      <c r="AR13" s="297" t="s">
        <v>511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7" t="s">
        <v>512</v>
      </c>
      <c r="AL14" s="1208"/>
      <c r="AM14" s="1208"/>
      <c r="AN14" s="1209"/>
      <c r="AO14" s="295">
        <v>336467</v>
      </c>
      <c r="AP14" s="295">
        <v>1259</v>
      </c>
      <c r="AQ14" s="296">
        <v>1875</v>
      </c>
      <c r="AR14" s="297">
        <v>-32.9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7" t="s">
        <v>513</v>
      </c>
      <c r="AL15" s="1208"/>
      <c r="AM15" s="1208"/>
      <c r="AN15" s="1209"/>
      <c r="AO15" s="295">
        <v>127867</v>
      </c>
      <c r="AP15" s="295">
        <v>479</v>
      </c>
      <c r="AQ15" s="296">
        <v>1160</v>
      </c>
      <c r="AR15" s="297">
        <v>-58.7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0" t="s">
        <v>514</v>
      </c>
      <c r="AL16" s="1211"/>
      <c r="AM16" s="1211"/>
      <c r="AN16" s="1212"/>
      <c r="AO16" s="295">
        <v>-1080447</v>
      </c>
      <c r="AP16" s="295">
        <v>-4044</v>
      </c>
      <c r="AQ16" s="296">
        <v>-3977</v>
      </c>
      <c r="AR16" s="297">
        <v>1.7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0" t="s">
        <v>179</v>
      </c>
      <c r="AL17" s="1211"/>
      <c r="AM17" s="1211"/>
      <c r="AN17" s="1212"/>
      <c r="AO17" s="295">
        <v>15405012</v>
      </c>
      <c r="AP17" s="295">
        <v>57664</v>
      </c>
      <c r="AQ17" s="296">
        <v>62584</v>
      </c>
      <c r="AR17" s="297">
        <v>-7.9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516</v>
      </c>
      <c r="AP20" s="303" t="s">
        <v>517</v>
      </c>
      <c r="AQ20" s="304" t="s">
        <v>518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4" t="s">
        <v>519</v>
      </c>
      <c r="AL21" s="1205"/>
      <c r="AM21" s="1205"/>
      <c r="AN21" s="1206"/>
      <c r="AO21" s="307">
        <v>5.85</v>
      </c>
      <c r="AP21" s="308">
        <v>6.17</v>
      </c>
      <c r="AQ21" s="309">
        <v>-0.32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4" t="s">
        <v>520</v>
      </c>
      <c r="AL22" s="1205"/>
      <c r="AM22" s="1205"/>
      <c r="AN22" s="1206"/>
      <c r="AO22" s="312">
        <v>101.3</v>
      </c>
      <c r="AP22" s="313">
        <v>100.1</v>
      </c>
      <c r="AQ22" s="314">
        <v>1.2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522</v>
      </c>
      <c r="AO27" s="273"/>
      <c r="AP27" s="273"/>
      <c r="AQ27" s="273"/>
      <c r="AR27" s="273"/>
      <c r="AS27" s="273"/>
      <c r="AT27" s="273"/>
    </row>
    <row r="28" spans="1:46" ht="17.25">
      <c r="A28" s="274" t="s">
        <v>523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3" t="s">
        <v>501</v>
      </c>
      <c r="AP30" s="283"/>
      <c r="AQ30" s="284" t="s">
        <v>502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4"/>
      <c r="AP31" s="289" t="s">
        <v>503</v>
      </c>
      <c r="AQ31" s="290" t="s">
        <v>504</v>
      </c>
      <c r="AR31" s="291" t="s">
        <v>505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5" t="s">
        <v>525</v>
      </c>
      <c r="AL32" s="1196"/>
      <c r="AM32" s="1196"/>
      <c r="AN32" s="1197"/>
      <c r="AO32" s="322">
        <v>9556234</v>
      </c>
      <c r="AP32" s="322">
        <v>35771</v>
      </c>
      <c r="AQ32" s="323">
        <v>31427</v>
      </c>
      <c r="AR32" s="324">
        <v>13.8</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5" t="s">
        <v>526</v>
      </c>
      <c r="AL33" s="1196"/>
      <c r="AM33" s="1196"/>
      <c r="AN33" s="1197"/>
      <c r="AO33" s="322" t="s">
        <v>511</v>
      </c>
      <c r="AP33" s="322" t="s">
        <v>511</v>
      </c>
      <c r="AQ33" s="323">
        <v>3</v>
      </c>
      <c r="AR33" s="324" t="s">
        <v>511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5" t="s">
        <v>527</v>
      </c>
      <c r="AL34" s="1196"/>
      <c r="AM34" s="1196"/>
      <c r="AN34" s="1197"/>
      <c r="AO34" s="322">
        <v>32000</v>
      </c>
      <c r="AP34" s="322">
        <v>120</v>
      </c>
      <c r="AQ34" s="323">
        <v>30</v>
      </c>
      <c r="AR34" s="324">
        <v>300</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5" t="s">
        <v>528</v>
      </c>
      <c r="AL35" s="1196"/>
      <c r="AM35" s="1196"/>
      <c r="AN35" s="1197"/>
      <c r="AO35" s="322">
        <v>2838164</v>
      </c>
      <c r="AP35" s="322">
        <v>10624</v>
      </c>
      <c r="AQ35" s="323">
        <v>10730</v>
      </c>
      <c r="AR35" s="324">
        <v>-1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5" t="s">
        <v>529</v>
      </c>
      <c r="AL36" s="1196"/>
      <c r="AM36" s="1196"/>
      <c r="AN36" s="1197"/>
      <c r="AO36" s="322" t="s">
        <v>511</v>
      </c>
      <c r="AP36" s="322" t="s">
        <v>511</v>
      </c>
      <c r="AQ36" s="323">
        <v>463</v>
      </c>
      <c r="AR36" s="324" t="s">
        <v>511</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5" t="s">
        <v>530</v>
      </c>
      <c r="AL37" s="1196"/>
      <c r="AM37" s="1196"/>
      <c r="AN37" s="1197"/>
      <c r="AO37" s="322">
        <v>181270</v>
      </c>
      <c r="AP37" s="322">
        <v>679</v>
      </c>
      <c r="AQ37" s="323">
        <v>1052</v>
      </c>
      <c r="AR37" s="324">
        <v>-35.5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8" t="s">
        <v>531</v>
      </c>
      <c r="AL38" s="1199"/>
      <c r="AM38" s="1199"/>
      <c r="AN38" s="1200"/>
      <c r="AO38" s="325">
        <v>1172</v>
      </c>
      <c r="AP38" s="325">
        <v>4</v>
      </c>
      <c r="AQ38" s="326">
        <v>1</v>
      </c>
      <c r="AR38" s="314">
        <v>300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8" t="s">
        <v>532</v>
      </c>
      <c r="AL39" s="1199"/>
      <c r="AM39" s="1199"/>
      <c r="AN39" s="1200"/>
      <c r="AO39" s="322">
        <v>-4422080</v>
      </c>
      <c r="AP39" s="322">
        <v>-16553</v>
      </c>
      <c r="AQ39" s="323">
        <v>-7904</v>
      </c>
      <c r="AR39" s="324">
        <v>109.4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5" t="s">
        <v>533</v>
      </c>
      <c r="AL40" s="1196"/>
      <c r="AM40" s="1196"/>
      <c r="AN40" s="1197"/>
      <c r="AO40" s="322">
        <v>-7006514</v>
      </c>
      <c r="AP40" s="322">
        <v>-26227</v>
      </c>
      <c r="AQ40" s="323">
        <v>-27308</v>
      </c>
      <c r="AR40" s="324">
        <v>-4</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1" t="s">
        <v>290</v>
      </c>
      <c r="AL41" s="1202"/>
      <c r="AM41" s="1202"/>
      <c r="AN41" s="1203"/>
      <c r="AO41" s="322">
        <v>1180246</v>
      </c>
      <c r="AP41" s="322">
        <v>4418</v>
      </c>
      <c r="AQ41" s="323">
        <v>8493</v>
      </c>
      <c r="AR41" s="324">
        <v>-48</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8" t="s">
        <v>501</v>
      </c>
      <c r="AN49" s="1190" t="s">
        <v>537</v>
      </c>
      <c r="AO49" s="1191"/>
      <c r="AP49" s="1191"/>
      <c r="AQ49" s="1191"/>
      <c r="AR49" s="119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9"/>
      <c r="AN50" s="338" t="s">
        <v>538</v>
      </c>
      <c r="AO50" s="339" t="s">
        <v>539</v>
      </c>
      <c r="AP50" s="340" t="s">
        <v>540</v>
      </c>
      <c r="AQ50" s="341" t="s">
        <v>541</v>
      </c>
      <c r="AR50" s="342" t="s">
        <v>542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543</v>
      </c>
      <c r="AL51" s="335"/>
      <c r="AM51" s="343">
        <v>8917605</v>
      </c>
      <c r="AN51" s="344">
        <v>32855</v>
      </c>
      <c r="AO51" s="345">
        <v>9.6999999999999993</v>
      </c>
      <c r="AP51" s="346">
        <v>41235</v>
      </c>
      <c r="AQ51" s="347">
        <v>5.6</v>
      </c>
      <c r="AR51" s="348">
        <v>4.0999999999999996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544</v>
      </c>
      <c r="AM52" s="351">
        <v>6550104</v>
      </c>
      <c r="AN52" s="352">
        <v>24132</v>
      </c>
      <c r="AO52" s="353">
        <v>3.6</v>
      </c>
      <c r="AP52" s="354">
        <v>22086</v>
      </c>
      <c r="AQ52" s="355">
        <v>4.2</v>
      </c>
      <c r="AR52" s="356">
        <v>-0.6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545</v>
      </c>
      <c r="AL53" s="335"/>
      <c r="AM53" s="343">
        <v>8238544</v>
      </c>
      <c r="AN53" s="344">
        <v>30447</v>
      </c>
      <c r="AO53" s="345">
        <v>-7.3</v>
      </c>
      <c r="AP53" s="346">
        <v>41862</v>
      </c>
      <c r="AQ53" s="347">
        <v>1.5</v>
      </c>
      <c r="AR53" s="348">
        <v>-8.8000000000000007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544</v>
      </c>
      <c r="AM54" s="351">
        <v>5113722</v>
      </c>
      <c r="AN54" s="352">
        <v>18898</v>
      </c>
      <c r="AO54" s="353">
        <v>-21.7</v>
      </c>
      <c r="AP54" s="354">
        <v>23710</v>
      </c>
      <c r="AQ54" s="355">
        <v>7.4</v>
      </c>
      <c r="AR54" s="356">
        <v>-29.1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546</v>
      </c>
      <c r="AL55" s="335"/>
      <c r="AM55" s="343">
        <v>5670389</v>
      </c>
      <c r="AN55" s="344">
        <v>21036</v>
      </c>
      <c r="AO55" s="345">
        <v>-30.9</v>
      </c>
      <c r="AP55" s="346">
        <v>43554</v>
      </c>
      <c r="AQ55" s="347">
        <v>4</v>
      </c>
      <c r="AR55" s="348">
        <v>-34.9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544</v>
      </c>
      <c r="AM56" s="351">
        <v>3202247</v>
      </c>
      <c r="AN56" s="352">
        <v>11880</v>
      </c>
      <c r="AO56" s="353">
        <v>-37.1</v>
      </c>
      <c r="AP56" s="354">
        <v>24811</v>
      </c>
      <c r="AQ56" s="355">
        <v>4.5999999999999996</v>
      </c>
      <c r="AR56" s="356">
        <v>-41.7</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547</v>
      </c>
      <c r="AL57" s="335"/>
      <c r="AM57" s="343">
        <v>7411343</v>
      </c>
      <c r="AN57" s="344">
        <v>27599</v>
      </c>
      <c r="AO57" s="345">
        <v>31.2</v>
      </c>
      <c r="AP57" s="346">
        <v>42581</v>
      </c>
      <c r="AQ57" s="347">
        <v>-2.2000000000000002</v>
      </c>
      <c r="AR57" s="348">
        <v>33.4</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544</v>
      </c>
      <c r="AM58" s="351">
        <v>4267134</v>
      </c>
      <c r="AN58" s="352">
        <v>15890</v>
      </c>
      <c r="AO58" s="353">
        <v>33.799999999999997</v>
      </c>
      <c r="AP58" s="354">
        <v>24354</v>
      </c>
      <c r="AQ58" s="355">
        <v>-1.8</v>
      </c>
      <c r="AR58" s="356">
        <v>35.6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548</v>
      </c>
      <c r="AL59" s="335"/>
      <c r="AM59" s="343">
        <v>9315437</v>
      </c>
      <c r="AN59" s="344">
        <v>34870</v>
      </c>
      <c r="AO59" s="345">
        <v>26.3</v>
      </c>
      <c r="AP59" s="346">
        <v>45426</v>
      </c>
      <c r="AQ59" s="347">
        <v>6.7</v>
      </c>
      <c r="AR59" s="348">
        <v>19.600000000000001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544</v>
      </c>
      <c r="AM60" s="351">
        <v>5493135</v>
      </c>
      <c r="AN60" s="352">
        <v>20562</v>
      </c>
      <c r="AO60" s="353">
        <v>29.4</v>
      </c>
      <c r="AP60" s="354">
        <v>24508</v>
      </c>
      <c r="AQ60" s="355">
        <v>0.6</v>
      </c>
      <c r="AR60" s="356">
        <v>28.8</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549</v>
      </c>
      <c r="AL61" s="357"/>
      <c r="AM61" s="358">
        <v>7910664</v>
      </c>
      <c r="AN61" s="359">
        <v>29361</v>
      </c>
      <c r="AO61" s="360">
        <v>5.8</v>
      </c>
      <c r="AP61" s="361">
        <v>42932</v>
      </c>
      <c r="AQ61" s="362">
        <v>3.1</v>
      </c>
      <c r="AR61" s="348">
        <v>2.7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544</v>
      </c>
      <c r="AM62" s="351">
        <v>4925268</v>
      </c>
      <c r="AN62" s="352">
        <v>18272</v>
      </c>
      <c r="AO62" s="353">
        <v>1.6</v>
      </c>
      <c r="AP62" s="354">
        <v>23894</v>
      </c>
      <c r="AQ62" s="355">
        <v>3</v>
      </c>
      <c r="AR62" s="356">
        <v>-1.4</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qTNyJ3u3Hc0VEk+y+R4WPzC8bjdEyGnkusE4cpHCN82qqr+m40JnpzzOO9tW05R/g0OkM9xflINCdq0HFuPcvQ==" saltValue="Q8aG2oJDDulSqOJwgews/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85zolRcObDaTsUUvjQLDVRz7si/CuROLft/UPqm+hjcnlviRcDYbtdUB/NMsXEPbd44GQkGTeJ4kI1qKS3b1zA==" saltValue="ZquZlmdIfWP96E2uOgOOt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J6xJmYCiYNRDOoQJU3bUyNpPGZ4E3zu340qNdGjUQ8PDUkk76hmr+i75O3IJPwZoHYkPY1cOUcdUjoczp8Bkw==" saltValue="L52+b5sV8VGgIGEEEIa6K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553</v>
      </c>
      <c r="G46" s="8" t="s">
        <v>554</v>
      </c>
      <c r="H46" s="8" t="s">
        <v>555</v>
      </c>
      <c r="I46" s="8" t="s">
        <v>556</v>
      </c>
      <c r="J46" s="9" t="s">
        <v>557</v>
      </c>
    </row>
    <row r="47" spans="2:10" ht="57.75" customHeight="1">
      <c r="B47" s="10"/>
      <c r="C47" s="1213" t="s">
        <v>3</v>
      </c>
      <c r="D47" s="1213"/>
      <c r="E47" s="1214"/>
      <c r="F47" s="11">
        <v>10.7</v>
      </c>
      <c r="G47" s="12">
        <v>10.97</v>
      </c>
      <c r="H47" s="12">
        <v>11.85</v>
      </c>
      <c r="I47" s="12">
        <v>12.51</v>
      </c>
      <c r="J47" s="13">
        <v>13.21</v>
      </c>
    </row>
    <row r="48" spans="2:10" ht="57.75" customHeight="1">
      <c r="B48" s="14"/>
      <c r="C48" s="1215" t="s">
        <v>4</v>
      </c>
      <c r="D48" s="1215"/>
      <c r="E48" s="1216"/>
      <c r="F48" s="15">
        <v>0.54</v>
      </c>
      <c r="G48" s="16">
        <v>1.39</v>
      </c>
      <c r="H48" s="16">
        <v>1.36</v>
      </c>
      <c r="I48" s="16">
        <v>0.75</v>
      </c>
      <c r="J48" s="17">
        <v>0.64</v>
      </c>
    </row>
    <row r="49" spans="2:10" ht="57.75" customHeight="1" thickBot="1">
      <c r="B49" s="18"/>
      <c r="C49" s="1217" t="s">
        <v>5</v>
      </c>
      <c r="D49" s="1217"/>
      <c r="E49" s="1218"/>
      <c r="F49" s="19" t="s">
        <v>558</v>
      </c>
      <c r="G49" s="20">
        <v>0.98</v>
      </c>
      <c r="H49" s="20">
        <v>0.88</v>
      </c>
      <c r="I49" s="20">
        <v>0.09</v>
      </c>
      <c r="J49" s="21">
        <v>0.44</v>
      </c>
    </row>
    <row r="50" spans="2:10" ht="13.5" customHeight="1"/>
    <row r="51" spans="2:10" ht="13.5" hidden="1" customHeight="1"/>
    <row r="52" spans="2:10" ht="13.5" hidden="1" customHeight="1"/>
    <row r="53" spans="2:10" ht="13.5" hidden="1" customHeight="1"/>
  </sheetData>
  <sheetProtection algorithmName="SHA-512" hashValue="5VGo9y0KLnbd6tgCHW/GIS8tlq4IAUnAoNZ61nYuYiAv516tjv9JRJRX6iK6iCd3wB2olps2gkBuSroI/APLFQ==" saltValue="UPShd8junoTWZZU/4Ttyh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c r="A34" s="22"/>
      <c r="B34" s="31"/>
      <c r="C34" s="1225" t="s">
        <v>559</v>
      </c>
      <c r="D34" s="1225"/>
      <c r="E34" s="1226"/>
      <c r="F34" s="32" t="s">
        <v>560</v>
      </c>
      <c r="G34" s="33" t="s">
        <v>561</v>
      </c>
      <c r="H34" s="33" t="s">
        <v>562</v>
      </c>
      <c r="I34" s="33" t="s">
        <v>563</v>
      </c>
      <c r="J34" s="34" t="s">
        <v>563</v>
      </c>
      <c r="K34" s="22"/>
      <c r="L34" s="22"/>
      <c r="M34" s="22"/>
      <c r="N34" s="22"/>
      <c r="O34" s="22"/>
      <c r="P34" s="22"/>
    </row>
    <row r="35" spans="1:16" ht="39" customHeight="1">
      <c r="A35" s="22"/>
      <c r="B35" s="35"/>
      <c r="C35" s="1219" t="s">
        <v>564</v>
      </c>
      <c r="D35" s="1220"/>
      <c r="E35" s="1221"/>
      <c r="F35" s="36">
        <v>11.67</v>
      </c>
      <c r="G35" s="37">
        <v>10.78</v>
      </c>
      <c r="H35" s="37">
        <v>10.99</v>
      </c>
      <c r="I35" s="37">
        <v>10.17</v>
      </c>
      <c r="J35" s="38">
        <v>12.26</v>
      </c>
      <c r="K35" s="22"/>
      <c r="L35" s="22"/>
      <c r="M35" s="22"/>
      <c r="N35" s="22"/>
      <c r="O35" s="22"/>
      <c r="P35" s="22"/>
    </row>
    <row r="36" spans="1:16" ht="39" customHeight="1">
      <c r="A36" s="22"/>
      <c r="B36" s="35"/>
      <c r="C36" s="1219" t="s">
        <v>565</v>
      </c>
      <c r="D36" s="1220"/>
      <c r="E36" s="1221"/>
      <c r="F36" s="36">
        <v>0.11</v>
      </c>
      <c r="G36" s="37">
        <v>0.31</v>
      </c>
      <c r="H36" s="37">
        <v>1.83</v>
      </c>
      <c r="I36" s="37">
        <v>2.39</v>
      </c>
      <c r="J36" s="38">
        <v>3.87</v>
      </c>
      <c r="K36" s="22"/>
      <c r="L36" s="22"/>
      <c r="M36" s="22"/>
      <c r="N36" s="22"/>
      <c r="O36" s="22"/>
      <c r="P36" s="22"/>
    </row>
    <row r="37" spans="1:16" ht="39" customHeight="1">
      <c r="A37" s="22"/>
      <c r="B37" s="35"/>
      <c r="C37" s="1219" t="s">
        <v>566</v>
      </c>
      <c r="D37" s="1220"/>
      <c r="E37" s="1221"/>
      <c r="F37" s="36">
        <v>0.95</v>
      </c>
      <c r="G37" s="37">
        <v>0.09</v>
      </c>
      <c r="H37" s="37">
        <v>0.05</v>
      </c>
      <c r="I37" s="37">
        <v>1.17</v>
      </c>
      <c r="J37" s="38">
        <v>1.79</v>
      </c>
      <c r="K37" s="22"/>
      <c r="L37" s="22"/>
      <c r="M37" s="22"/>
      <c r="N37" s="22"/>
      <c r="O37" s="22"/>
      <c r="P37" s="22"/>
    </row>
    <row r="38" spans="1:16" ht="39" customHeight="1">
      <c r="A38" s="22"/>
      <c r="B38" s="35"/>
      <c r="C38" s="1219" t="s">
        <v>567</v>
      </c>
      <c r="D38" s="1220"/>
      <c r="E38" s="1221"/>
      <c r="F38" s="36">
        <v>0.21</v>
      </c>
      <c r="G38" s="37">
        <v>0.08</v>
      </c>
      <c r="H38" s="37">
        <v>0.38</v>
      </c>
      <c r="I38" s="37">
        <v>0.83</v>
      </c>
      <c r="J38" s="38">
        <v>0.78</v>
      </c>
      <c r="K38" s="22"/>
      <c r="L38" s="22"/>
      <c r="M38" s="22"/>
      <c r="N38" s="22"/>
      <c r="O38" s="22"/>
      <c r="P38" s="22"/>
    </row>
    <row r="39" spans="1:16" ht="39" customHeight="1">
      <c r="A39" s="22"/>
      <c r="B39" s="35"/>
      <c r="C39" s="1219" t="s">
        <v>568</v>
      </c>
      <c r="D39" s="1220"/>
      <c r="E39" s="1221"/>
      <c r="F39" s="36">
        <v>0.21</v>
      </c>
      <c r="G39" s="37">
        <v>1.1399999999999999</v>
      </c>
      <c r="H39" s="37">
        <v>1.1100000000000001</v>
      </c>
      <c r="I39" s="37">
        <v>0.55000000000000004</v>
      </c>
      <c r="J39" s="38">
        <v>0.43</v>
      </c>
      <c r="K39" s="22"/>
      <c r="L39" s="22"/>
      <c r="M39" s="22"/>
      <c r="N39" s="22"/>
      <c r="O39" s="22"/>
      <c r="P39" s="22"/>
    </row>
    <row r="40" spans="1:16" ht="39" customHeight="1">
      <c r="A40" s="22"/>
      <c r="B40" s="35"/>
      <c r="C40" s="1219" t="s">
        <v>569</v>
      </c>
      <c r="D40" s="1220"/>
      <c r="E40" s="1221"/>
      <c r="F40" s="36">
        <v>0.11</v>
      </c>
      <c r="G40" s="37">
        <v>0.13</v>
      </c>
      <c r="H40" s="37">
        <v>0.12</v>
      </c>
      <c r="I40" s="37">
        <v>0.14000000000000001</v>
      </c>
      <c r="J40" s="38">
        <v>0.14000000000000001</v>
      </c>
      <c r="K40" s="22"/>
      <c r="L40" s="22"/>
      <c r="M40" s="22"/>
      <c r="N40" s="22"/>
      <c r="O40" s="22"/>
      <c r="P40" s="22"/>
    </row>
    <row r="41" spans="1:16" ht="39" customHeight="1">
      <c r="A41" s="22"/>
      <c r="B41" s="35"/>
      <c r="C41" s="1219" t="s">
        <v>570</v>
      </c>
      <c r="D41" s="1220"/>
      <c r="E41" s="1221"/>
      <c r="F41" s="36">
        <v>0.05</v>
      </c>
      <c r="G41" s="37">
        <v>0</v>
      </c>
      <c r="H41" s="37">
        <v>0.05</v>
      </c>
      <c r="I41" s="37">
        <v>0.06</v>
      </c>
      <c r="J41" s="38">
        <v>7.0000000000000007E-2</v>
      </c>
      <c r="K41" s="22"/>
      <c r="L41" s="22"/>
      <c r="M41" s="22"/>
      <c r="N41" s="22"/>
      <c r="O41" s="22"/>
      <c r="P41" s="22"/>
    </row>
    <row r="42" spans="1:16" ht="39" customHeight="1">
      <c r="A42" s="22"/>
      <c r="B42" s="39"/>
      <c r="C42" s="1219" t="s">
        <v>571</v>
      </c>
      <c r="D42" s="1220"/>
      <c r="E42" s="1221"/>
      <c r="F42" s="36" t="s">
        <v>511</v>
      </c>
      <c r="G42" s="37" t="s">
        <v>511</v>
      </c>
      <c r="H42" s="37" t="s">
        <v>511</v>
      </c>
      <c r="I42" s="37" t="s">
        <v>511</v>
      </c>
      <c r="J42" s="38" t="s">
        <v>511</v>
      </c>
      <c r="K42" s="22"/>
      <c r="L42" s="22"/>
      <c r="M42" s="22"/>
      <c r="N42" s="22"/>
      <c r="O42" s="22"/>
      <c r="P42" s="22"/>
    </row>
    <row r="43" spans="1:16" ht="39" customHeight="1" thickBot="1">
      <c r="A43" s="22"/>
      <c r="B43" s="40"/>
      <c r="C43" s="1222" t="s">
        <v>572</v>
      </c>
      <c r="D43" s="1223"/>
      <c r="E43" s="1224"/>
      <c r="F43" s="41">
        <v>0.27</v>
      </c>
      <c r="G43" s="42">
        <v>0.24</v>
      </c>
      <c r="H43" s="42">
        <v>0.19</v>
      </c>
      <c r="I43" s="42">
        <v>0.12</v>
      </c>
      <c r="J43" s="43">
        <v>0.13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OkVHthkh9WDok66yCnTR61GdyRuuLiQL4skoKtP1eclEfuGkDaG2V+q+fIYXc5u793//wNc3Kh2yVA2lzxjDZw==" saltValue="ooxGYhlAXloIQV2ffwem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c r="A45" s="48"/>
      <c r="B45" s="1235" t="s">
        <v>11</v>
      </c>
      <c r="C45" s="1236"/>
      <c r="D45" s="58"/>
      <c r="E45" s="1241" t="s">
        <v>12</v>
      </c>
      <c r="F45" s="1241"/>
      <c r="G45" s="1241"/>
      <c r="H45" s="1241"/>
      <c r="I45" s="1241"/>
      <c r="J45" s="1242"/>
      <c r="K45" s="59">
        <v>9971</v>
      </c>
      <c r="L45" s="60">
        <v>10015</v>
      </c>
      <c r="M45" s="60">
        <v>9978</v>
      </c>
      <c r="N45" s="60">
        <v>10387</v>
      </c>
      <c r="O45" s="61">
        <v>9556</v>
      </c>
      <c r="P45" s="48"/>
      <c r="Q45" s="48"/>
      <c r="R45" s="48"/>
      <c r="S45" s="48"/>
      <c r="T45" s="48"/>
      <c r="U45" s="48"/>
    </row>
    <row r="46" spans="1:21" ht="30.75" customHeight="1">
      <c r="A46" s="48"/>
      <c r="B46" s="1237"/>
      <c r="C46" s="1238"/>
      <c r="D46" s="62"/>
      <c r="E46" s="1229" t="s">
        <v>13</v>
      </c>
      <c r="F46" s="1229"/>
      <c r="G46" s="1229"/>
      <c r="H46" s="1229"/>
      <c r="I46" s="1229"/>
      <c r="J46" s="1230"/>
      <c r="K46" s="63" t="s">
        <v>511</v>
      </c>
      <c r="L46" s="64" t="s">
        <v>511</v>
      </c>
      <c r="M46" s="64" t="s">
        <v>511</v>
      </c>
      <c r="N46" s="64" t="s">
        <v>511</v>
      </c>
      <c r="O46" s="65" t="s">
        <v>511</v>
      </c>
      <c r="P46" s="48"/>
      <c r="Q46" s="48"/>
      <c r="R46" s="48"/>
      <c r="S46" s="48"/>
      <c r="T46" s="48"/>
      <c r="U46" s="48"/>
    </row>
    <row r="47" spans="1:21" ht="30.75" customHeight="1">
      <c r="A47" s="48"/>
      <c r="B47" s="1237"/>
      <c r="C47" s="1238"/>
      <c r="D47" s="62"/>
      <c r="E47" s="1229" t="s">
        <v>14</v>
      </c>
      <c r="F47" s="1229"/>
      <c r="G47" s="1229"/>
      <c r="H47" s="1229"/>
      <c r="I47" s="1229"/>
      <c r="J47" s="1230"/>
      <c r="K47" s="63">
        <v>43</v>
      </c>
      <c r="L47" s="64">
        <v>32</v>
      </c>
      <c r="M47" s="64">
        <v>32</v>
      </c>
      <c r="N47" s="64">
        <v>32</v>
      </c>
      <c r="O47" s="65">
        <v>32</v>
      </c>
      <c r="P47" s="48"/>
      <c r="Q47" s="48"/>
      <c r="R47" s="48"/>
      <c r="S47" s="48"/>
      <c r="T47" s="48"/>
      <c r="U47" s="48"/>
    </row>
    <row r="48" spans="1:21" ht="30.75" customHeight="1">
      <c r="A48" s="48"/>
      <c r="B48" s="1237"/>
      <c r="C48" s="1238"/>
      <c r="D48" s="62"/>
      <c r="E48" s="1229" t="s">
        <v>15</v>
      </c>
      <c r="F48" s="1229"/>
      <c r="G48" s="1229"/>
      <c r="H48" s="1229"/>
      <c r="I48" s="1229"/>
      <c r="J48" s="1230"/>
      <c r="K48" s="63">
        <v>2610</v>
      </c>
      <c r="L48" s="64">
        <v>2615</v>
      </c>
      <c r="M48" s="64">
        <v>2643</v>
      </c>
      <c r="N48" s="64">
        <v>2664</v>
      </c>
      <c r="O48" s="65">
        <v>2838</v>
      </c>
      <c r="P48" s="48"/>
      <c r="Q48" s="48"/>
      <c r="R48" s="48"/>
      <c r="S48" s="48"/>
      <c r="T48" s="48"/>
      <c r="U48" s="48"/>
    </row>
    <row r="49" spans="1:21" ht="30.75" customHeight="1">
      <c r="A49" s="48"/>
      <c r="B49" s="1237"/>
      <c r="C49" s="1238"/>
      <c r="D49" s="62"/>
      <c r="E49" s="1229" t="s">
        <v>16</v>
      </c>
      <c r="F49" s="1229"/>
      <c r="G49" s="1229"/>
      <c r="H49" s="1229"/>
      <c r="I49" s="1229"/>
      <c r="J49" s="1230"/>
      <c r="K49" s="63" t="s">
        <v>511</v>
      </c>
      <c r="L49" s="64" t="s">
        <v>511</v>
      </c>
      <c r="M49" s="64" t="s">
        <v>511</v>
      </c>
      <c r="N49" s="64" t="s">
        <v>511</v>
      </c>
      <c r="O49" s="65" t="s">
        <v>511</v>
      </c>
      <c r="P49" s="48"/>
      <c r="Q49" s="48"/>
      <c r="R49" s="48"/>
      <c r="S49" s="48"/>
      <c r="T49" s="48"/>
      <c r="U49" s="48"/>
    </row>
    <row r="50" spans="1:21" ht="30.75" customHeight="1">
      <c r="A50" s="48"/>
      <c r="B50" s="1237"/>
      <c r="C50" s="1238"/>
      <c r="D50" s="62"/>
      <c r="E50" s="1229" t="s">
        <v>17</v>
      </c>
      <c r="F50" s="1229"/>
      <c r="G50" s="1229"/>
      <c r="H50" s="1229"/>
      <c r="I50" s="1229"/>
      <c r="J50" s="1230"/>
      <c r="K50" s="63">
        <v>1440</v>
      </c>
      <c r="L50" s="64">
        <v>327</v>
      </c>
      <c r="M50" s="64">
        <v>211</v>
      </c>
      <c r="N50" s="64">
        <v>191</v>
      </c>
      <c r="O50" s="65">
        <v>181</v>
      </c>
      <c r="P50" s="48"/>
      <c r="Q50" s="48"/>
      <c r="R50" s="48"/>
      <c r="S50" s="48"/>
      <c r="T50" s="48"/>
      <c r="U50" s="48"/>
    </row>
    <row r="51" spans="1:21" ht="30.75" customHeight="1">
      <c r="A51" s="48"/>
      <c r="B51" s="1239"/>
      <c r="C51" s="1240"/>
      <c r="D51" s="66"/>
      <c r="E51" s="1229" t="s">
        <v>18</v>
      </c>
      <c r="F51" s="1229"/>
      <c r="G51" s="1229"/>
      <c r="H51" s="1229"/>
      <c r="I51" s="1229"/>
      <c r="J51" s="1230"/>
      <c r="K51" s="63">
        <v>3</v>
      </c>
      <c r="L51" s="64">
        <v>5</v>
      </c>
      <c r="M51" s="64">
        <v>1</v>
      </c>
      <c r="N51" s="64">
        <v>4</v>
      </c>
      <c r="O51" s="65">
        <v>1</v>
      </c>
      <c r="P51" s="48"/>
      <c r="Q51" s="48"/>
      <c r="R51" s="48"/>
      <c r="S51" s="48"/>
      <c r="T51" s="48"/>
      <c r="U51" s="48"/>
    </row>
    <row r="52" spans="1:21" ht="30.75" customHeight="1">
      <c r="A52" s="48"/>
      <c r="B52" s="1227" t="s">
        <v>19</v>
      </c>
      <c r="C52" s="1228"/>
      <c r="D52" s="66"/>
      <c r="E52" s="1229" t="s">
        <v>20</v>
      </c>
      <c r="F52" s="1229"/>
      <c r="G52" s="1229"/>
      <c r="H52" s="1229"/>
      <c r="I52" s="1229"/>
      <c r="J52" s="1230"/>
      <c r="K52" s="63">
        <v>11269</v>
      </c>
      <c r="L52" s="64">
        <v>11080</v>
      </c>
      <c r="M52" s="64">
        <v>10906</v>
      </c>
      <c r="N52" s="64">
        <v>11716</v>
      </c>
      <c r="O52" s="65">
        <v>11428</v>
      </c>
      <c r="P52" s="48"/>
      <c r="Q52" s="48"/>
      <c r="R52" s="48"/>
      <c r="S52" s="48"/>
      <c r="T52" s="48"/>
      <c r="U52" s="48"/>
    </row>
    <row r="53" spans="1:21" ht="30.75" customHeight="1" thickBot="1">
      <c r="A53" s="48"/>
      <c r="B53" s="1231" t="s">
        <v>21</v>
      </c>
      <c r="C53" s="1232"/>
      <c r="D53" s="67"/>
      <c r="E53" s="1233" t="s">
        <v>22</v>
      </c>
      <c r="F53" s="1233"/>
      <c r="G53" s="1233"/>
      <c r="H53" s="1233"/>
      <c r="I53" s="1233"/>
      <c r="J53" s="1234"/>
      <c r="K53" s="68">
        <v>2798</v>
      </c>
      <c r="L53" s="69">
        <v>1914</v>
      </c>
      <c r="M53" s="69">
        <v>1959</v>
      </c>
      <c r="N53" s="69">
        <v>1562</v>
      </c>
      <c r="O53" s="70">
        <v>1180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0XQQ/DffB8V88CWDyIQr/rxb+JfrcRL0H+LQWJFM6ongV7If+kKt9QXwuLcGKhpb94nik5ujwSmoszx801xstg==" saltValue="zb7YG7JLLvrjRXlD3ZTQB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553</v>
      </c>
      <c r="J40" s="79" t="s">
        <v>554</v>
      </c>
      <c r="K40" s="79" t="s">
        <v>555</v>
      </c>
      <c r="L40" s="79" t="s">
        <v>556</v>
      </c>
      <c r="M40" s="80" t="s">
        <v>557</v>
      </c>
    </row>
    <row r="41" spans="2:13" ht="27.75" customHeight="1">
      <c r="B41" s="1255" t="s">
        <v>24</v>
      </c>
      <c r="C41" s="1256"/>
      <c r="D41" s="81"/>
      <c r="E41" s="1257" t="s">
        <v>25</v>
      </c>
      <c r="F41" s="1257"/>
      <c r="G41" s="1257"/>
      <c r="H41" s="1258"/>
      <c r="I41" s="82">
        <v>90329</v>
      </c>
      <c r="J41" s="83">
        <v>90329</v>
      </c>
      <c r="K41" s="83">
        <v>93494</v>
      </c>
      <c r="L41" s="83">
        <v>92382</v>
      </c>
      <c r="M41" s="84">
        <v>91112</v>
      </c>
    </row>
    <row r="42" spans="2:13" ht="27.75" customHeight="1">
      <c r="B42" s="1245"/>
      <c r="C42" s="1246"/>
      <c r="D42" s="85"/>
      <c r="E42" s="1249" t="s">
        <v>26</v>
      </c>
      <c r="F42" s="1249"/>
      <c r="G42" s="1249"/>
      <c r="H42" s="1250"/>
      <c r="I42" s="86">
        <v>7980</v>
      </c>
      <c r="J42" s="87">
        <v>5945</v>
      </c>
      <c r="K42" s="87">
        <v>5447</v>
      </c>
      <c r="L42" s="87">
        <v>5468</v>
      </c>
      <c r="M42" s="88">
        <v>5427</v>
      </c>
    </row>
    <row r="43" spans="2:13" ht="27.75" customHeight="1">
      <c r="B43" s="1245"/>
      <c r="C43" s="1246"/>
      <c r="D43" s="85"/>
      <c r="E43" s="1249" t="s">
        <v>27</v>
      </c>
      <c r="F43" s="1249"/>
      <c r="G43" s="1249"/>
      <c r="H43" s="1250"/>
      <c r="I43" s="86">
        <v>29747</v>
      </c>
      <c r="J43" s="87">
        <v>28662</v>
      </c>
      <c r="K43" s="87">
        <v>27835</v>
      </c>
      <c r="L43" s="87">
        <v>28704</v>
      </c>
      <c r="M43" s="88">
        <v>30719</v>
      </c>
    </row>
    <row r="44" spans="2:13" ht="27.75" customHeight="1">
      <c r="B44" s="1245"/>
      <c r="C44" s="1246"/>
      <c r="D44" s="85"/>
      <c r="E44" s="1249" t="s">
        <v>28</v>
      </c>
      <c r="F44" s="1249"/>
      <c r="G44" s="1249"/>
      <c r="H44" s="1250"/>
      <c r="I44" s="86" t="s">
        <v>511</v>
      </c>
      <c r="J44" s="87" t="s">
        <v>511</v>
      </c>
      <c r="K44" s="87" t="s">
        <v>511</v>
      </c>
      <c r="L44" s="87" t="s">
        <v>511</v>
      </c>
      <c r="M44" s="88" t="s">
        <v>511</v>
      </c>
    </row>
    <row r="45" spans="2:13" ht="27.75" customHeight="1">
      <c r="B45" s="1245"/>
      <c r="C45" s="1246"/>
      <c r="D45" s="85"/>
      <c r="E45" s="1249" t="s">
        <v>29</v>
      </c>
      <c r="F45" s="1249"/>
      <c r="G45" s="1249"/>
      <c r="H45" s="1250"/>
      <c r="I45" s="86">
        <v>14926</v>
      </c>
      <c r="J45" s="87">
        <v>13663</v>
      </c>
      <c r="K45" s="87">
        <v>12885</v>
      </c>
      <c r="L45" s="87">
        <v>12671</v>
      </c>
      <c r="M45" s="88">
        <v>12561</v>
      </c>
    </row>
    <row r="46" spans="2:13" ht="27.75" customHeight="1">
      <c r="B46" s="1245"/>
      <c r="C46" s="1246"/>
      <c r="D46" s="89"/>
      <c r="E46" s="1249" t="s">
        <v>30</v>
      </c>
      <c r="F46" s="1249"/>
      <c r="G46" s="1249"/>
      <c r="H46" s="1250"/>
      <c r="I46" s="86">
        <v>329</v>
      </c>
      <c r="J46" s="87">
        <v>288</v>
      </c>
      <c r="K46" s="87">
        <v>259</v>
      </c>
      <c r="L46" s="87">
        <v>237</v>
      </c>
      <c r="M46" s="88">
        <v>193</v>
      </c>
    </row>
    <row r="47" spans="2:13" ht="27.75" customHeight="1">
      <c r="B47" s="1245"/>
      <c r="C47" s="1246"/>
      <c r="D47" s="90"/>
      <c r="E47" s="1259" t="s">
        <v>31</v>
      </c>
      <c r="F47" s="1260"/>
      <c r="G47" s="1260"/>
      <c r="H47" s="1261"/>
      <c r="I47" s="86" t="s">
        <v>511</v>
      </c>
      <c r="J47" s="87" t="s">
        <v>511</v>
      </c>
      <c r="K47" s="87" t="s">
        <v>511</v>
      </c>
      <c r="L47" s="87" t="s">
        <v>511</v>
      </c>
      <c r="M47" s="88" t="s">
        <v>511</v>
      </c>
    </row>
    <row r="48" spans="2:13" ht="27.75" customHeight="1">
      <c r="B48" s="1245"/>
      <c r="C48" s="1246"/>
      <c r="D48" s="85"/>
      <c r="E48" s="1249" t="s">
        <v>32</v>
      </c>
      <c r="F48" s="1249"/>
      <c r="G48" s="1249"/>
      <c r="H48" s="1250"/>
      <c r="I48" s="86" t="s">
        <v>511</v>
      </c>
      <c r="J48" s="87" t="s">
        <v>511</v>
      </c>
      <c r="K48" s="87" t="s">
        <v>511</v>
      </c>
      <c r="L48" s="87" t="s">
        <v>511</v>
      </c>
      <c r="M48" s="88" t="s">
        <v>511</v>
      </c>
    </row>
    <row r="49" spans="2:13" ht="27.75" customHeight="1">
      <c r="B49" s="1247"/>
      <c r="C49" s="1248"/>
      <c r="D49" s="85"/>
      <c r="E49" s="1249" t="s">
        <v>33</v>
      </c>
      <c r="F49" s="1249"/>
      <c r="G49" s="1249"/>
      <c r="H49" s="1250"/>
      <c r="I49" s="86" t="s">
        <v>511</v>
      </c>
      <c r="J49" s="87" t="s">
        <v>511</v>
      </c>
      <c r="K49" s="87" t="s">
        <v>511</v>
      </c>
      <c r="L49" s="87" t="s">
        <v>511</v>
      </c>
      <c r="M49" s="88" t="s">
        <v>511</v>
      </c>
    </row>
    <row r="50" spans="2:13" ht="27.75" customHeight="1">
      <c r="B50" s="1243" t="s">
        <v>34</v>
      </c>
      <c r="C50" s="1244"/>
      <c r="D50" s="91"/>
      <c r="E50" s="1249" t="s">
        <v>35</v>
      </c>
      <c r="F50" s="1249"/>
      <c r="G50" s="1249"/>
      <c r="H50" s="1250"/>
      <c r="I50" s="86">
        <v>19749</v>
      </c>
      <c r="J50" s="87">
        <v>20640</v>
      </c>
      <c r="K50" s="87">
        <v>23707</v>
      </c>
      <c r="L50" s="87">
        <v>21749</v>
      </c>
      <c r="M50" s="88">
        <v>23661</v>
      </c>
    </row>
    <row r="51" spans="2:13" ht="27.75" customHeight="1">
      <c r="B51" s="1245"/>
      <c r="C51" s="1246"/>
      <c r="D51" s="85"/>
      <c r="E51" s="1249" t="s">
        <v>36</v>
      </c>
      <c r="F51" s="1249"/>
      <c r="G51" s="1249"/>
      <c r="H51" s="1250"/>
      <c r="I51" s="86">
        <v>30538</v>
      </c>
      <c r="J51" s="87">
        <v>31628</v>
      </c>
      <c r="K51" s="87">
        <v>40105</v>
      </c>
      <c r="L51" s="87">
        <v>44167</v>
      </c>
      <c r="M51" s="88">
        <v>45920</v>
      </c>
    </row>
    <row r="52" spans="2:13" ht="27.75" customHeight="1">
      <c r="B52" s="1247"/>
      <c r="C52" s="1248"/>
      <c r="D52" s="85"/>
      <c r="E52" s="1249" t="s">
        <v>37</v>
      </c>
      <c r="F52" s="1249"/>
      <c r="G52" s="1249"/>
      <c r="H52" s="1250"/>
      <c r="I52" s="86">
        <v>87918</v>
      </c>
      <c r="J52" s="87">
        <v>87253</v>
      </c>
      <c r="K52" s="87">
        <v>88388</v>
      </c>
      <c r="L52" s="87">
        <v>87279</v>
      </c>
      <c r="M52" s="88">
        <v>86217</v>
      </c>
    </row>
    <row r="53" spans="2:13" ht="27.75" customHeight="1" thickBot="1">
      <c r="B53" s="1251" t="s">
        <v>38</v>
      </c>
      <c r="C53" s="1252"/>
      <c r="D53" s="92"/>
      <c r="E53" s="1253" t="s">
        <v>39</v>
      </c>
      <c r="F53" s="1253"/>
      <c r="G53" s="1253"/>
      <c r="H53" s="1254"/>
      <c r="I53" s="93">
        <v>5106</v>
      </c>
      <c r="J53" s="94">
        <v>-635</v>
      </c>
      <c r="K53" s="94">
        <v>-12280</v>
      </c>
      <c r="L53" s="94">
        <v>-13732</v>
      </c>
      <c r="M53" s="95">
        <v>-15786</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dJYZTs4jzIo9+CgL08fpfEqF7lKqHaQ4zRcsusAi36P1IgLddl1YxAqFTI9qRR7p6e/pety/6oDg8ssYgVdJow==" saltValue="VmiqrTSxHqDBR733T51w+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555</v>
      </c>
      <c r="G54" s="104" t="s">
        <v>556</v>
      </c>
      <c r="H54" s="105" t="s">
        <v>557</v>
      </c>
    </row>
    <row r="55" spans="2:8" ht="52.5" customHeight="1">
      <c r="B55" s="106"/>
      <c r="C55" s="1270" t="s">
        <v>42</v>
      </c>
      <c r="D55" s="1270"/>
      <c r="E55" s="1271"/>
      <c r="F55" s="107">
        <v>5789</v>
      </c>
      <c r="G55" s="107">
        <v>6127</v>
      </c>
      <c r="H55" s="108">
        <v>6394</v>
      </c>
    </row>
    <row r="56" spans="2:8" ht="52.5" customHeight="1">
      <c r="B56" s="109"/>
      <c r="C56" s="1272" t="s">
        <v>43</v>
      </c>
      <c r="D56" s="1272"/>
      <c r="E56" s="1273"/>
      <c r="F56" s="110">
        <v>4676</v>
      </c>
      <c r="G56" s="110">
        <v>2763</v>
      </c>
      <c r="H56" s="111">
        <v>2813</v>
      </c>
    </row>
    <row r="57" spans="2:8" ht="53.25" customHeight="1">
      <c r="B57" s="109"/>
      <c r="C57" s="1274" t="s">
        <v>44</v>
      </c>
      <c r="D57" s="1274"/>
      <c r="E57" s="1275"/>
      <c r="F57" s="112">
        <v>11108</v>
      </c>
      <c r="G57" s="112">
        <v>10712</v>
      </c>
      <c r="H57" s="113">
        <v>11391</v>
      </c>
    </row>
    <row r="58" spans="2:8" ht="45.75" customHeight="1">
      <c r="B58" s="114"/>
      <c r="C58" s="1262" t="s">
        <v>594</v>
      </c>
      <c r="D58" s="1263"/>
      <c r="E58" s="1264"/>
      <c r="F58" s="115">
        <v>7523</v>
      </c>
      <c r="G58" s="115">
        <v>7271</v>
      </c>
      <c r="H58" s="116">
        <v>7280</v>
      </c>
    </row>
    <row r="59" spans="2:8" ht="45.75" customHeight="1">
      <c r="B59" s="114"/>
      <c r="C59" s="1262" t="s">
        <v>595</v>
      </c>
      <c r="D59" s="1263"/>
      <c r="E59" s="1264"/>
      <c r="F59" s="115">
        <v>2925</v>
      </c>
      <c r="G59" s="115">
        <v>2771</v>
      </c>
      <c r="H59" s="116">
        <v>3435</v>
      </c>
    </row>
    <row r="60" spans="2:8" ht="45.75" customHeight="1">
      <c r="B60" s="114"/>
      <c r="C60" s="1262" t="s">
        <v>596</v>
      </c>
      <c r="D60" s="1263"/>
      <c r="E60" s="1264"/>
      <c r="F60" s="115">
        <v>660</v>
      </c>
      <c r="G60" s="115">
        <v>670</v>
      </c>
      <c r="H60" s="116">
        <v>676</v>
      </c>
    </row>
    <row r="61" spans="2:8" ht="45.75" customHeight="1">
      <c r="B61" s="114"/>
      <c r="C61" s="1262"/>
      <c r="D61" s="1263"/>
      <c r="E61" s="1264"/>
      <c r="F61" s="115"/>
      <c r="G61" s="115"/>
      <c r="H61" s="116"/>
    </row>
    <row r="62" spans="2:8" ht="45.75" customHeight="1" thickBot="1">
      <c r="B62" s="117"/>
      <c r="C62" s="1265"/>
      <c r="D62" s="1266"/>
      <c r="E62" s="1267"/>
      <c r="F62" s="118"/>
      <c r="G62" s="118"/>
      <c r="H62" s="119"/>
    </row>
    <row r="63" spans="2:8" ht="52.5" customHeight="1" thickBot="1">
      <c r="B63" s="120"/>
      <c r="C63" s="1268" t="s">
        <v>45</v>
      </c>
      <c r="D63" s="1268"/>
      <c r="E63" s="1269"/>
      <c r="F63" s="121">
        <v>21573</v>
      </c>
      <c r="G63" s="121">
        <v>19602</v>
      </c>
      <c r="H63" s="122">
        <v>20598</v>
      </c>
    </row>
    <row r="64" spans="2:8" ht="15" customHeight="1"/>
    <row r="65" ht="0" hidden="1" customHeight="1"/>
    <row r="66" ht="0" hidden="1" customHeight="1"/>
  </sheetData>
  <sheetProtection algorithmName="SHA-512" hashValue="a1YEveRIJOYzjmodypuugr+Y/NHpjPMoAm4/jp3ZtvIZfNE1u5cCa/0yZr2IeEPUh//VLhNtyDkSAvgi8DIHnQ==" saltValue="klHGvr5se149/FKGYN9E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4" zoomScale="85" zoomScaleNormal="85" zoomScaleSheetLayoutView="55" workbookViewId="0">
      <selection activeCell="AN65" sqref="AN65:DC69"/>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597</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597</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9" t="s">
        <v>600</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c r="B44" s="374"/>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c r="B45" s="374"/>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c r="B46" s="374"/>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c r="B47" s="374"/>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601</v>
      </c>
    </row>
    <row r="50" spans="1:109">
      <c r="B50" s="374"/>
      <c r="G50" s="1282"/>
      <c r="H50" s="1282"/>
      <c r="I50" s="1282"/>
      <c r="J50" s="1282"/>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553</v>
      </c>
      <c r="BQ50" s="1281"/>
      <c r="BR50" s="1281"/>
      <c r="BS50" s="1281"/>
      <c r="BT50" s="1281"/>
      <c r="BU50" s="1281"/>
      <c r="BV50" s="1281"/>
      <c r="BW50" s="1281"/>
      <c r="BX50" s="1281" t="s">
        <v>554</v>
      </c>
      <c r="BY50" s="1281"/>
      <c r="BZ50" s="1281"/>
      <c r="CA50" s="1281"/>
      <c r="CB50" s="1281"/>
      <c r="CC50" s="1281"/>
      <c r="CD50" s="1281"/>
      <c r="CE50" s="1281"/>
      <c r="CF50" s="1281" t="s">
        <v>555</v>
      </c>
      <c r="CG50" s="1281"/>
      <c r="CH50" s="1281"/>
      <c r="CI50" s="1281"/>
      <c r="CJ50" s="1281"/>
      <c r="CK50" s="1281"/>
      <c r="CL50" s="1281"/>
      <c r="CM50" s="1281"/>
      <c r="CN50" s="1281" t="s">
        <v>556</v>
      </c>
      <c r="CO50" s="1281"/>
      <c r="CP50" s="1281"/>
      <c r="CQ50" s="1281"/>
      <c r="CR50" s="1281"/>
      <c r="CS50" s="1281"/>
      <c r="CT50" s="1281"/>
      <c r="CU50" s="1281"/>
      <c r="CV50" s="1281" t="s">
        <v>557</v>
      </c>
      <c r="CW50" s="1281"/>
      <c r="CX50" s="1281"/>
      <c r="CY50" s="1281"/>
      <c r="CZ50" s="1281"/>
      <c r="DA50" s="1281"/>
      <c r="DB50" s="1281"/>
      <c r="DC50" s="1281"/>
    </row>
    <row r="51" spans="1:109" ht="13.5" customHeight="1">
      <c r="B51" s="374"/>
      <c r="G51" s="1284"/>
      <c r="H51" s="1284"/>
      <c r="I51" s="1298"/>
      <c r="J51" s="1298"/>
      <c r="K51" s="1283"/>
      <c r="L51" s="1283"/>
      <c r="M51" s="1283"/>
      <c r="N51" s="1283"/>
      <c r="AM51" s="383"/>
      <c r="AN51" s="1279" t="s">
        <v>602</v>
      </c>
      <c r="AO51" s="1279"/>
      <c r="AP51" s="1279"/>
      <c r="AQ51" s="1279"/>
      <c r="AR51" s="1279"/>
      <c r="AS51" s="1279"/>
      <c r="AT51" s="1279"/>
      <c r="AU51" s="1279"/>
      <c r="AV51" s="1279"/>
      <c r="AW51" s="1279"/>
      <c r="AX51" s="1279"/>
      <c r="AY51" s="1279"/>
      <c r="AZ51" s="1279"/>
      <c r="BA51" s="1279"/>
      <c r="BB51" s="1279" t="s">
        <v>603</v>
      </c>
      <c r="BC51" s="1279"/>
      <c r="BD51" s="1279"/>
      <c r="BE51" s="1279"/>
      <c r="BF51" s="1279"/>
      <c r="BG51" s="1279"/>
      <c r="BH51" s="1279"/>
      <c r="BI51" s="1279"/>
      <c r="BJ51" s="1279"/>
      <c r="BK51" s="1279"/>
      <c r="BL51" s="1279"/>
      <c r="BM51" s="1279"/>
      <c r="BN51" s="1279"/>
      <c r="BO51" s="1279"/>
      <c r="BP51" s="1288"/>
      <c r="BQ51" s="1276"/>
      <c r="BR51" s="1276"/>
      <c r="BS51" s="1276"/>
      <c r="BT51" s="1276"/>
      <c r="BU51" s="1276"/>
      <c r="BV51" s="1276"/>
      <c r="BW51" s="1276"/>
      <c r="BX51" s="1288"/>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c r="B52" s="374"/>
      <c r="G52" s="1284"/>
      <c r="H52" s="1284"/>
      <c r="I52" s="1298"/>
      <c r="J52" s="1298"/>
      <c r="K52" s="1283"/>
      <c r="L52" s="1283"/>
      <c r="M52" s="1283"/>
      <c r="N52" s="1283"/>
      <c r="AM52" s="383"/>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c r="A53" s="382"/>
      <c r="B53" s="374"/>
      <c r="G53" s="1284"/>
      <c r="H53" s="1284"/>
      <c r="I53" s="1282"/>
      <c r="J53" s="1282"/>
      <c r="K53" s="1283"/>
      <c r="L53" s="1283"/>
      <c r="M53" s="1283"/>
      <c r="N53" s="1283"/>
      <c r="AM53" s="383"/>
      <c r="AN53" s="1279"/>
      <c r="AO53" s="1279"/>
      <c r="AP53" s="1279"/>
      <c r="AQ53" s="1279"/>
      <c r="AR53" s="1279"/>
      <c r="AS53" s="1279"/>
      <c r="AT53" s="1279"/>
      <c r="AU53" s="1279"/>
      <c r="AV53" s="1279"/>
      <c r="AW53" s="1279"/>
      <c r="AX53" s="1279"/>
      <c r="AY53" s="1279"/>
      <c r="AZ53" s="1279"/>
      <c r="BA53" s="1279"/>
      <c r="BB53" s="1279" t="s">
        <v>604</v>
      </c>
      <c r="BC53" s="1279"/>
      <c r="BD53" s="1279"/>
      <c r="BE53" s="1279"/>
      <c r="BF53" s="1279"/>
      <c r="BG53" s="1279"/>
      <c r="BH53" s="1279"/>
      <c r="BI53" s="1279"/>
      <c r="BJ53" s="1279"/>
      <c r="BK53" s="1279"/>
      <c r="BL53" s="1279"/>
      <c r="BM53" s="1279"/>
      <c r="BN53" s="1279"/>
      <c r="BO53" s="1279"/>
      <c r="BP53" s="1288"/>
      <c r="BQ53" s="1276"/>
      <c r="BR53" s="1276"/>
      <c r="BS53" s="1276"/>
      <c r="BT53" s="1276"/>
      <c r="BU53" s="1276"/>
      <c r="BV53" s="1276"/>
      <c r="BW53" s="1276"/>
      <c r="BX53" s="1288"/>
      <c r="BY53" s="1276"/>
      <c r="BZ53" s="1276"/>
      <c r="CA53" s="1276"/>
      <c r="CB53" s="1276"/>
      <c r="CC53" s="1276"/>
      <c r="CD53" s="1276"/>
      <c r="CE53" s="1276"/>
      <c r="CF53" s="1276">
        <v>52.7</v>
      </c>
      <c r="CG53" s="1276"/>
      <c r="CH53" s="1276"/>
      <c r="CI53" s="1276"/>
      <c r="CJ53" s="1276"/>
      <c r="CK53" s="1276"/>
      <c r="CL53" s="1276"/>
      <c r="CM53" s="1276"/>
      <c r="CN53" s="1276">
        <v>54.4</v>
      </c>
      <c r="CO53" s="1276"/>
      <c r="CP53" s="1276"/>
      <c r="CQ53" s="1276"/>
      <c r="CR53" s="1276"/>
      <c r="CS53" s="1276"/>
      <c r="CT53" s="1276"/>
      <c r="CU53" s="1276"/>
      <c r="CV53" s="1276">
        <v>55.9</v>
      </c>
      <c r="CW53" s="1276"/>
      <c r="CX53" s="1276"/>
      <c r="CY53" s="1276"/>
      <c r="CZ53" s="1276"/>
      <c r="DA53" s="1276"/>
      <c r="DB53" s="1276"/>
      <c r="DC53" s="1276"/>
    </row>
    <row r="54" spans="1:109">
      <c r="A54" s="382"/>
      <c r="B54" s="374"/>
      <c r="G54" s="1284"/>
      <c r="H54" s="1284"/>
      <c r="I54" s="1282"/>
      <c r="J54" s="1282"/>
      <c r="K54" s="1283"/>
      <c r="L54" s="1283"/>
      <c r="M54" s="1283"/>
      <c r="N54" s="1283"/>
      <c r="AM54" s="383"/>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c r="A55" s="382"/>
      <c r="B55" s="374"/>
      <c r="G55" s="1282"/>
      <c r="H55" s="1282"/>
      <c r="I55" s="1282"/>
      <c r="J55" s="1282"/>
      <c r="K55" s="1283"/>
      <c r="L55" s="1283"/>
      <c r="M55" s="1283"/>
      <c r="N55" s="1283"/>
      <c r="AN55" s="1281" t="s">
        <v>605</v>
      </c>
      <c r="AO55" s="1281"/>
      <c r="AP55" s="1281"/>
      <c r="AQ55" s="1281"/>
      <c r="AR55" s="1281"/>
      <c r="AS55" s="1281"/>
      <c r="AT55" s="1281"/>
      <c r="AU55" s="1281"/>
      <c r="AV55" s="1281"/>
      <c r="AW55" s="1281"/>
      <c r="AX55" s="1281"/>
      <c r="AY55" s="1281"/>
      <c r="AZ55" s="1281"/>
      <c r="BA55" s="1281"/>
      <c r="BB55" s="1279" t="s">
        <v>603</v>
      </c>
      <c r="BC55" s="1279"/>
      <c r="BD55" s="1279"/>
      <c r="BE55" s="1279"/>
      <c r="BF55" s="1279"/>
      <c r="BG55" s="1279"/>
      <c r="BH55" s="1279"/>
      <c r="BI55" s="1279"/>
      <c r="BJ55" s="1279"/>
      <c r="BK55" s="1279"/>
      <c r="BL55" s="1279"/>
      <c r="BM55" s="1279"/>
      <c r="BN55" s="1279"/>
      <c r="BO55" s="1279"/>
      <c r="BP55" s="1288"/>
      <c r="BQ55" s="1276"/>
      <c r="BR55" s="1276"/>
      <c r="BS55" s="1276"/>
      <c r="BT55" s="1276"/>
      <c r="BU55" s="1276"/>
      <c r="BV55" s="1276"/>
      <c r="BW55" s="1276"/>
      <c r="BX55" s="1288"/>
      <c r="BY55" s="1276"/>
      <c r="BZ55" s="1276"/>
      <c r="CA55" s="1276"/>
      <c r="CB55" s="1276"/>
      <c r="CC55" s="1276"/>
      <c r="CD55" s="1276"/>
      <c r="CE55" s="1276"/>
      <c r="CF55" s="1276">
        <v>37.4</v>
      </c>
      <c r="CG55" s="1276"/>
      <c r="CH55" s="1276"/>
      <c r="CI55" s="1276"/>
      <c r="CJ55" s="1276"/>
      <c r="CK55" s="1276"/>
      <c r="CL55" s="1276"/>
      <c r="CM55" s="1276"/>
      <c r="CN55" s="1276">
        <v>31</v>
      </c>
      <c r="CO55" s="1276"/>
      <c r="CP55" s="1276"/>
      <c r="CQ55" s="1276"/>
      <c r="CR55" s="1276"/>
      <c r="CS55" s="1276"/>
      <c r="CT55" s="1276"/>
      <c r="CU55" s="1276"/>
      <c r="CV55" s="1276">
        <v>30</v>
      </c>
      <c r="CW55" s="1276"/>
      <c r="CX55" s="1276"/>
      <c r="CY55" s="1276"/>
      <c r="CZ55" s="1276"/>
      <c r="DA55" s="1276"/>
      <c r="DB55" s="1276"/>
      <c r="DC55" s="1276"/>
    </row>
    <row r="56" spans="1:109">
      <c r="A56" s="382"/>
      <c r="B56" s="374"/>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c r="B57" s="386"/>
      <c r="G57" s="1282"/>
      <c r="H57" s="1282"/>
      <c r="I57" s="1277"/>
      <c r="J57" s="1277"/>
      <c r="K57" s="1283"/>
      <c r="L57" s="1283"/>
      <c r="M57" s="1283"/>
      <c r="N57" s="1283"/>
      <c r="AM57" s="367"/>
      <c r="AN57" s="1281"/>
      <c r="AO57" s="1281"/>
      <c r="AP57" s="1281"/>
      <c r="AQ57" s="1281"/>
      <c r="AR57" s="1281"/>
      <c r="AS57" s="1281"/>
      <c r="AT57" s="1281"/>
      <c r="AU57" s="1281"/>
      <c r="AV57" s="1281"/>
      <c r="AW57" s="1281"/>
      <c r="AX57" s="1281"/>
      <c r="AY57" s="1281"/>
      <c r="AZ57" s="1281"/>
      <c r="BA57" s="1281"/>
      <c r="BB57" s="1279" t="s">
        <v>604</v>
      </c>
      <c r="BC57" s="1279"/>
      <c r="BD57" s="1279"/>
      <c r="BE57" s="1279"/>
      <c r="BF57" s="1279"/>
      <c r="BG57" s="1279"/>
      <c r="BH57" s="1279"/>
      <c r="BI57" s="1279"/>
      <c r="BJ57" s="1279"/>
      <c r="BK57" s="1279"/>
      <c r="BL57" s="1279"/>
      <c r="BM57" s="1279"/>
      <c r="BN57" s="1279"/>
      <c r="BO57" s="1279"/>
      <c r="BP57" s="1288"/>
      <c r="BQ57" s="1276"/>
      <c r="BR57" s="1276"/>
      <c r="BS57" s="1276"/>
      <c r="BT57" s="1276"/>
      <c r="BU57" s="1276"/>
      <c r="BV57" s="1276"/>
      <c r="BW57" s="1276"/>
      <c r="BX57" s="1288"/>
      <c r="BY57" s="1276"/>
      <c r="BZ57" s="1276"/>
      <c r="CA57" s="1276"/>
      <c r="CB57" s="1276"/>
      <c r="CC57" s="1276"/>
      <c r="CD57" s="1276"/>
      <c r="CE57" s="1276"/>
      <c r="CF57" s="1276">
        <v>54.4</v>
      </c>
      <c r="CG57" s="1276"/>
      <c r="CH57" s="1276"/>
      <c r="CI57" s="1276"/>
      <c r="CJ57" s="1276"/>
      <c r="CK57" s="1276"/>
      <c r="CL57" s="1276"/>
      <c r="CM57" s="1276"/>
      <c r="CN57" s="1276">
        <v>57.4</v>
      </c>
      <c r="CO57" s="1276"/>
      <c r="CP57" s="1276"/>
      <c r="CQ57" s="1276"/>
      <c r="CR57" s="1276"/>
      <c r="CS57" s="1276"/>
      <c r="CT57" s="1276"/>
      <c r="CU57" s="1276"/>
      <c r="CV57" s="1276">
        <v>59.4</v>
      </c>
      <c r="CW57" s="1276"/>
      <c r="CX57" s="1276"/>
      <c r="CY57" s="1276"/>
      <c r="CZ57" s="1276"/>
      <c r="DA57" s="1276"/>
      <c r="DB57" s="1276"/>
      <c r="DC57" s="1276"/>
      <c r="DD57" s="387"/>
      <c r="DE57" s="386"/>
    </row>
    <row r="58" spans="1:109" s="382" customFormat="1">
      <c r="A58" s="367"/>
      <c r="B58" s="386"/>
      <c r="G58" s="1282"/>
      <c r="H58" s="1282"/>
      <c r="I58" s="1277"/>
      <c r="J58" s="1277"/>
      <c r="K58" s="1283"/>
      <c r="L58" s="1283"/>
      <c r="M58" s="1283"/>
      <c r="N58" s="1283"/>
      <c r="AM58" s="367"/>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606</v>
      </c>
    </row>
    <row r="64" spans="1:109">
      <c r="B64" s="374"/>
      <c r="G64" s="381"/>
      <c r="I64" s="394"/>
      <c r="J64" s="394"/>
      <c r="K64" s="394"/>
      <c r="L64" s="394"/>
      <c r="M64" s="394"/>
      <c r="N64" s="395"/>
      <c r="AM64" s="381"/>
      <c r="AN64" s="381" t="s">
        <v>599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9" t="s">
        <v>607</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c r="B66" s="374"/>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c r="B67" s="374"/>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c r="B68" s="374"/>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c r="B69" s="374"/>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601</v>
      </c>
    </row>
    <row r="72" spans="2:107">
      <c r="B72" s="374"/>
      <c r="G72" s="1282"/>
      <c r="H72" s="1282"/>
      <c r="I72" s="1282"/>
      <c r="J72" s="1282"/>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553</v>
      </c>
      <c r="BQ72" s="1281"/>
      <c r="BR72" s="1281"/>
      <c r="BS72" s="1281"/>
      <c r="BT72" s="1281"/>
      <c r="BU72" s="1281"/>
      <c r="BV72" s="1281"/>
      <c r="BW72" s="1281"/>
      <c r="BX72" s="1281" t="s">
        <v>554</v>
      </c>
      <c r="BY72" s="1281"/>
      <c r="BZ72" s="1281"/>
      <c r="CA72" s="1281"/>
      <c r="CB72" s="1281"/>
      <c r="CC72" s="1281"/>
      <c r="CD72" s="1281"/>
      <c r="CE72" s="1281"/>
      <c r="CF72" s="1281" t="s">
        <v>555</v>
      </c>
      <c r="CG72" s="1281"/>
      <c r="CH72" s="1281"/>
      <c r="CI72" s="1281"/>
      <c r="CJ72" s="1281"/>
      <c r="CK72" s="1281"/>
      <c r="CL72" s="1281"/>
      <c r="CM72" s="1281"/>
      <c r="CN72" s="1281" t="s">
        <v>556</v>
      </c>
      <c r="CO72" s="1281"/>
      <c r="CP72" s="1281"/>
      <c r="CQ72" s="1281"/>
      <c r="CR72" s="1281"/>
      <c r="CS72" s="1281"/>
      <c r="CT72" s="1281"/>
      <c r="CU72" s="1281"/>
      <c r="CV72" s="1281" t="s">
        <v>557</v>
      </c>
      <c r="CW72" s="1281"/>
      <c r="CX72" s="1281"/>
      <c r="CY72" s="1281"/>
      <c r="CZ72" s="1281"/>
      <c r="DA72" s="1281"/>
      <c r="DB72" s="1281"/>
      <c r="DC72" s="1281"/>
    </row>
    <row r="73" spans="2:107">
      <c r="B73" s="374"/>
      <c r="G73" s="1284"/>
      <c r="H73" s="1284"/>
      <c r="I73" s="1284"/>
      <c r="J73" s="1284"/>
      <c r="K73" s="1280"/>
      <c r="L73" s="1280"/>
      <c r="M73" s="1280"/>
      <c r="N73" s="1280"/>
      <c r="AM73" s="383"/>
      <c r="AN73" s="1279" t="s">
        <v>602</v>
      </c>
      <c r="AO73" s="1279"/>
      <c r="AP73" s="1279"/>
      <c r="AQ73" s="1279"/>
      <c r="AR73" s="1279"/>
      <c r="AS73" s="1279"/>
      <c r="AT73" s="1279"/>
      <c r="AU73" s="1279"/>
      <c r="AV73" s="1279"/>
      <c r="AW73" s="1279"/>
      <c r="AX73" s="1279"/>
      <c r="AY73" s="1279"/>
      <c r="AZ73" s="1279"/>
      <c r="BA73" s="1279"/>
      <c r="BB73" s="1279" t="s">
        <v>603</v>
      </c>
      <c r="BC73" s="1279"/>
      <c r="BD73" s="1279"/>
      <c r="BE73" s="1279"/>
      <c r="BF73" s="1279"/>
      <c r="BG73" s="1279"/>
      <c r="BH73" s="1279"/>
      <c r="BI73" s="1279"/>
      <c r="BJ73" s="1279"/>
      <c r="BK73" s="1279"/>
      <c r="BL73" s="1279"/>
      <c r="BM73" s="1279"/>
      <c r="BN73" s="1279"/>
      <c r="BO73" s="1279"/>
      <c r="BP73" s="1276">
        <v>12.3</v>
      </c>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c r="B74" s="374"/>
      <c r="G74" s="1284"/>
      <c r="H74" s="1284"/>
      <c r="I74" s="1284"/>
      <c r="J74" s="1284"/>
      <c r="K74" s="1280"/>
      <c r="L74" s="1280"/>
      <c r="M74" s="1280"/>
      <c r="N74" s="1280"/>
      <c r="AM74" s="383"/>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c r="B75" s="374"/>
      <c r="G75" s="1284"/>
      <c r="H75" s="1284"/>
      <c r="I75" s="1282"/>
      <c r="J75" s="1282"/>
      <c r="K75" s="1283"/>
      <c r="L75" s="1283"/>
      <c r="M75" s="1283"/>
      <c r="N75" s="1283"/>
      <c r="AM75" s="383"/>
      <c r="AN75" s="1279"/>
      <c r="AO75" s="1279"/>
      <c r="AP75" s="1279"/>
      <c r="AQ75" s="1279"/>
      <c r="AR75" s="1279"/>
      <c r="AS75" s="1279"/>
      <c r="AT75" s="1279"/>
      <c r="AU75" s="1279"/>
      <c r="AV75" s="1279"/>
      <c r="AW75" s="1279"/>
      <c r="AX75" s="1279"/>
      <c r="AY75" s="1279"/>
      <c r="AZ75" s="1279"/>
      <c r="BA75" s="1279"/>
      <c r="BB75" s="1279" t="s">
        <v>608</v>
      </c>
      <c r="BC75" s="1279"/>
      <c r="BD75" s="1279"/>
      <c r="BE75" s="1279"/>
      <c r="BF75" s="1279"/>
      <c r="BG75" s="1279"/>
      <c r="BH75" s="1279"/>
      <c r="BI75" s="1279"/>
      <c r="BJ75" s="1279"/>
      <c r="BK75" s="1279"/>
      <c r="BL75" s="1279"/>
      <c r="BM75" s="1279"/>
      <c r="BN75" s="1279"/>
      <c r="BO75" s="1279"/>
      <c r="BP75" s="1276">
        <v>6.7</v>
      </c>
      <c r="BQ75" s="1276"/>
      <c r="BR75" s="1276"/>
      <c r="BS75" s="1276"/>
      <c r="BT75" s="1276"/>
      <c r="BU75" s="1276"/>
      <c r="BV75" s="1276"/>
      <c r="BW75" s="1276"/>
      <c r="BX75" s="1276">
        <v>5.9</v>
      </c>
      <c r="BY75" s="1276"/>
      <c r="BZ75" s="1276"/>
      <c r="CA75" s="1276"/>
      <c r="CB75" s="1276"/>
      <c r="CC75" s="1276"/>
      <c r="CD75" s="1276"/>
      <c r="CE75" s="1276"/>
      <c r="CF75" s="1276">
        <v>5.3</v>
      </c>
      <c r="CG75" s="1276"/>
      <c r="CH75" s="1276"/>
      <c r="CI75" s="1276"/>
      <c r="CJ75" s="1276"/>
      <c r="CK75" s="1276"/>
      <c r="CL75" s="1276"/>
      <c r="CM75" s="1276"/>
      <c r="CN75" s="1276">
        <v>4.3</v>
      </c>
      <c r="CO75" s="1276"/>
      <c r="CP75" s="1276"/>
      <c r="CQ75" s="1276"/>
      <c r="CR75" s="1276"/>
      <c r="CS75" s="1276"/>
      <c r="CT75" s="1276"/>
      <c r="CU75" s="1276"/>
      <c r="CV75" s="1276">
        <v>3.7</v>
      </c>
      <c r="CW75" s="1276"/>
      <c r="CX75" s="1276"/>
      <c r="CY75" s="1276"/>
      <c r="CZ75" s="1276"/>
      <c r="DA75" s="1276"/>
      <c r="DB75" s="1276"/>
      <c r="DC75" s="1276"/>
    </row>
    <row r="76" spans="2:107">
      <c r="B76" s="374"/>
      <c r="G76" s="1284"/>
      <c r="H76" s="1284"/>
      <c r="I76" s="1282"/>
      <c r="J76" s="1282"/>
      <c r="K76" s="1283"/>
      <c r="L76" s="1283"/>
      <c r="M76" s="1283"/>
      <c r="N76" s="1283"/>
      <c r="AM76" s="383"/>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c r="B77" s="374"/>
      <c r="G77" s="1282"/>
      <c r="H77" s="1282"/>
      <c r="I77" s="1282"/>
      <c r="J77" s="1282"/>
      <c r="K77" s="1280"/>
      <c r="L77" s="1280"/>
      <c r="M77" s="1280"/>
      <c r="N77" s="1280"/>
      <c r="AN77" s="1281" t="s">
        <v>605</v>
      </c>
      <c r="AO77" s="1281"/>
      <c r="AP77" s="1281"/>
      <c r="AQ77" s="1281"/>
      <c r="AR77" s="1281"/>
      <c r="AS77" s="1281"/>
      <c r="AT77" s="1281"/>
      <c r="AU77" s="1281"/>
      <c r="AV77" s="1281"/>
      <c r="AW77" s="1281"/>
      <c r="AX77" s="1281"/>
      <c r="AY77" s="1281"/>
      <c r="AZ77" s="1281"/>
      <c r="BA77" s="1281"/>
      <c r="BB77" s="1279" t="s">
        <v>603</v>
      </c>
      <c r="BC77" s="1279"/>
      <c r="BD77" s="1279"/>
      <c r="BE77" s="1279"/>
      <c r="BF77" s="1279"/>
      <c r="BG77" s="1279"/>
      <c r="BH77" s="1279"/>
      <c r="BI77" s="1279"/>
      <c r="BJ77" s="1279"/>
      <c r="BK77" s="1279"/>
      <c r="BL77" s="1279"/>
      <c r="BM77" s="1279"/>
      <c r="BN77" s="1279"/>
      <c r="BO77" s="1279"/>
      <c r="BP77" s="1276">
        <v>49.8</v>
      </c>
      <c r="BQ77" s="1276"/>
      <c r="BR77" s="1276"/>
      <c r="BS77" s="1276"/>
      <c r="BT77" s="1276"/>
      <c r="BU77" s="1276"/>
      <c r="BV77" s="1276"/>
      <c r="BW77" s="1276"/>
      <c r="BX77" s="1276">
        <v>45.1</v>
      </c>
      <c r="BY77" s="1276"/>
      <c r="BZ77" s="1276"/>
      <c r="CA77" s="1276"/>
      <c r="CB77" s="1276"/>
      <c r="CC77" s="1276"/>
      <c r="CD77" s="1276"/>
      <c r="CE77" s="1276"/>
      <c r="CF77" s="1276">
        <v>37.4</v>
      </c>
      <c r="CG77" s="1276"/>
      <c r="CH77" s="1276"/>
      <c r="CI77" s="1276"/>
      <c r="CJ77" s="1276"/>
      <c r="CK77" s="1276"/>
      <c r="CL77" s="1276"/>
      <c r="CM77" s="1276"/>
      <c r="CN77" s="1276">
        <v>31</v>
      </c>
      <c r="CO77" s="1276"/>
      <c r="CP77" s="1276"/>
      <c r="CQ77" s="1276"/>
      <c r="CR77" s="1276"/>
      <c r="CS77" s="1276"/>
      <c r="CT77" s="1276"/>
      <c r="CU77" s="1276"/>
      <c r="CV77" s="1276">
        <v>30</v>
      </c>
      <c r="CW77" s="1276"/>
      <c r="CX77" s="1276"/>
      <c r="CY77" s="1276"/>
      <c r="CZ77" s="1276"/>
      <c r="DA77" s="1276"/>
      <c r="DB77" s="1276"/>
      <c r="DC77" s="1276"/>
    </row>
    <row r="78" spans="2:107">
      <c r="B78" s="374"/>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c r="B79" s="374"/>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608</v>
      </c>
      <c r="BC79" s="1279"/>
      <c r="BD79" s="1279"/>
      <c r="BE79" s="1279"/>
      <c r="BF79" s="1279"/>
      <c r="BG79" s="1279"/>
      <c r="BH79" s="1279"/>
      <c r="BI79" s="1279"/>
      <c r="BJ79" s="1279"/>
      <c r="BK79" s="1279"/>
      <c r="BL79" s="1279"/>
      <c r="BM79" s="1279"/>
      <c r="BN79" s="1279"/>
      <c r="BO79" s="1279"/>
      <c r="BP79" s="1276">
        <v>7.7</v>
      </c>
      <c r="BQ79" s="1276"/>
      <c r="BR79" s="1276"/>
      <c r="BS79" s="1276"/>
      <c r="BT79" s="1276"/>
      <c r="BU79" s="1276"/>
      <c r="BV79" s="1276"/>
      <c r="BW79" s="1276"/>
      <c r="BX79" s="1276">
        <v>7.1</v>
      </c>
      <c r="BY79" s="1276"/>
      <c r="BZ79" s="1276"/>
      <c r="CA79" s="1276"/>
      <c r="CB79" s="1276"/>
      <c r="CC79" s="1276"/>
      <c r="CD79" s="1276"/>
      <c r="CE79" s="1276"/>
      <c r="CF79" s="1276">
        <v>6.3</v>
      </c>
      <c r="CG79" s="1276"/>
      <c r="CH79" s="1276"/>
      <c r="CI79" s="1276"/>
      <c r="CJ79" s="1276"/>
      <c r="CK79" s="1276"/>
      <c r="CL79" s="1276"/>
      <c r="CM79" s="1276"/>
      <c r="CN79" s="1276">
        <v>5.2</v>
      </c>
      <c r="CO79" s="1276"/>
      <c r="CP79" s="1276"/>
      <c r="CQ79" s="1276"/>
      <c r="CR79" s="1276"/>
      <c r="CS79" s="1276"/>
      <c r="CT79" s="1276"/>
      <c r="CU79" s="1276"/>
      <c r="CV79" s="1276">
        <v>5</v>
      </c>
      <c r="CW79" s="1276"/>
      <c r="CX79" s="1276"/>
      <c r="CY79" s="1276"/>
      <c r="CZ79" s="1276"/>
      <c r="DA79" s="1276"/>
      <c r="DB79" s="1276"/>
      <c r="DC79" s="1276"/>
    </row>
    <row r="80" spans="2:107">
      <c r="B80" s="374"/>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GdchEwaPdDugUnn63fe+N/QRT36nRwHVY182sse6WyAvUgrOCB2vxxFSBwxAsBFfgOfodBQsE+C3yCbFAsGjvA==" saltValue="oz53///x3bVD0iNKNHqWm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5" zoomScale="70" zoomScaleNormal="70" zoomScaleSheetLayoutView="70" workbookViewId="0">
      <selection activeCell="AN65" sqref="AN65:DC69"/>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cVn7zOeXU6VzM8UsaeQTGgVfLcBNwul36lvj7inLjqo+gYcSWSoo3lawFLmtXfr5j8hfJRJatGhW5niHpdkRg==" saltValue="4PBLK5a49RCnN5PrDAFMV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E88" zoomScale="85" zoomScaleNormal="85" zoomScaleSheetLayoutView="55" workbookViewId="0">
      <selection activeCell="AN65" sqref="AN65:DC69"/>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HMqwiVa3Bki4fn0/JF0cYfgK0bM/FpxYCEQY6/yDtI0qVHeCcsTZ14XHCpMsg4q8lryU8xDZ6o4qNEd195NFfA==" saltValue="Ac5NxhEpO+bf3YrrOSSwI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550</v>
      </c>
      <c r="G2" s="136"/>
      <c r="H2" s="137"/>
    </row>
    <row r="3" spans="1:8">
      <c r="A3" s="133" t="s">
        <v>543</v>
      </c>
      <c r="B3" s="138"/>
      <c r="C3" s="139"/>
      <c r="D3" s="140">
        <v>32855</v>
      </c>
      <c r="E3" s="141"/>
      <c r="F3" s="142">
        <v>41235</v>
      </c>
      <c r="G3" s="143"/>
      <c r="H3" s="144"/>
    </row>
    <row r="4" spans="1:8">
      <c r="A4" s="145"/>
      <c r="B4" s="146"/>
      <c r="C4" s="147"/>
      <c r="D4" s="148">
        <v>24132</v>
      </c>
      <c r="E4" s="149"/>
      <c r="F4" s="150">
        <v>22086</v>
      </c>
      <c r="G4" s="151"/>
      <c r="H4" s="152"/>
    </row>
    <row r="5" spans="1:8">
      <c r="A5" s="133" t="s">
        <v>545</v>
      </c>
      <c r="B5" s="138"/>
      <c r="C5" s="139"/>
      <c r="D5" s="140">
        <v>30447</v>
      </c>
      <c r="E5" s="141"/>
      <c r="F5" s="142">
        <v>41862</v>
      </c>
      <c r="G5" s="143"/>
      <c r="H5" s="144"/>
    </row>
    <row r="6" spans="1:8">
      <c r="A6" s="145"/>
      <c r="B6" s="146"/>
      <c r="C6" s="147"/>
      <c r="D6" s="148">
        <v>18898</v>
      </c>
      <c r="E6" s="149"/>
      <c r="F6" s="150">
        <v>23710</v>
      </c>
      <c r="G6" s="151"/>
      <c r="H6" s="152"/>
    </row>
    <row r="7" spans="1:8">
      <c r="A7" s="133" t="s">
        <v>546</v>
      </c>
      <c r="B7" s="138"/>
      <c r="C7" s="139"/>
      <c r="D7" s="140">
        <v>21036</v>
      </c>
      <c r="E7" s="141"/>
      <c r="F7" s="142">
        <v>43554</v>
      </c>
      <c r="G7" s="143"/>
      <c r="H7" s="144"/>
    </row>
    <row r="8" spans="1:8">
      <c r="A8" s="145"/>
      <c r="B8" s="146"/>
      <c r="C8" s="147"/>
      <c r="D8" s="148">
        <v>11880</v>
      </c>
      <c r="E8" s="149"/>
      <c r="F8" s="150">
        <v>24811</v>
      </c>
      <c r="G8" s="151"/>
      <c r="H8" s="152"/>
    </row>
    <row r="9" spans="1:8">
      <c r="A9" s="133" t="s">
        <v>547</v>
      </c>
      <c r="B9" s="138"/>
      <c r="C9" s="139"/>
      <c r="D9" s="140">
        <v>27599</v>
      </c>
      <c r="E9" s="141"/>
      <c r="F9" s="142">
        <v>42581</v>
      </c>
      <c r="G9" s="143"/>
      <c r="H9" s="144"/>
    </row>
    <row r="10" spans="1:8">
      <c r="A10" s="145"/>
      <c r="B10" s="146"/>
      <c r="C10" s="147"/>
      <c r="D10" s="148">
        <v>15890</v>
      </c>
      <c r="E10" s="149"/>
      <c r="F10" s="150">
        <v>24354</v>
      </c>
      <c r="G10" s="151"/>
      <c r="H10" s="152"/>
    </row>
    <row r="11" spans="1:8">
      <c r="A11" s="133" t="s">
        <v>548</v>
      </c>
      <c r="B11" s="138"/>
      <c r="C11" s="139"/>
      <c r="D11" s="140">
        <v>34870</v>
      </c>
      <c r="E11" s="141"/>
      <c r="F11" s="142">
        <v>45426</v>
      </c>
      <c r="G11" s="143"/>
      <c r="H11" s="144"/>
    </row>
    <row r="12" spans="1:8">
      <c r="A12" s="145"/>
      <c r="B12" s="146"/>
      <c r="C12" s="153"/>
      <c r="D12" s="148">
        <v>20562</v>
      </c>
      <c r="E12" s="149"/>
      <c r="F12" s="150">
        <v>24508</v>
      </c>
      <c r="G12" s="151"/>
      <c r="H12" s="152"/>
    </row>
    <row r="13" spans="1:8">
      <c r="A13" s="133"/>
      <c r="B13" s="138"/>
      <c r="C13" s="154"/>
      <c r="D13" s="155">
        <v>29361</v>
      </c>
      <c r="E13" s="156"/>
      <c r="F13" s="157">
        <v>42932</v>
      </c>
      <c r="G13" s="158"/>
      <c r="H13" s="144"/>
    </row>
    <row r="14" spans="1:8">
      <c r="A14" s="145"/>
      <c r="B14" s="146"/>
      <c r="C14" s="147"/>
      <c r="D14" s="148">
        <v>18272</v>
      </c>
      <c r="E14" s="149"/>
      <c r="F14" s="150">
        <v>23894</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0.54</v>
      </c>
      <c r="C19" s="159">
        <f>ROUND(VALUE(SUBSTITUTE(実質収支比率等に係る経年分析!G$48,"▲","-")),2)</f>
        <v>1.39</v>
      </c>
      <c r="D19" s="159">
        <f>ROUND(VALUE(SUBSTITUTE(実質収支比率等に係る経年分析!H$48,"▲","-")),2)</f>
        <v>1.36</v>
      </c>
      <c r="E19" s="159">
        <f>ROUND(VALUE(SUBSTITUTE(実質収支比率等に係る経年分析!I$48,"▲","-")),2)</f>
        <v>0.75</v>
      </c>
      <c r="F19" s="159">
        <f>ROUND(VALUE(SUBSTITUTE(実質収支比率等に係る経年分析!J$48,"▲","-")),2)</f>
        <v>0.64</v>
      </c>
    </row>
    <row r="20" spans="1:11">
      <c r="A20" s="159" t="s">
        <v>49</v>
      </c>
      <c r="B20" s="159">
        <f>ROUND(VALUE(SUBSTITUTE(実質収支比率等に係る経年分析!F$47,"▲","-")),2)</f>
        <v>10.7</v>
      </c>
      <c r="C20" s="159">
        <f>ROUND(VALUE(SUBSTITUTE(実質収支比率等に係る経年分析!G$47,"▲","-")),2)</f>
        <v>10.97</v>
      </c>
      <c r="D20" s="159">
        <f>ROUND(VALUE(SUBSTITUTE(実質収支比率等に係る経年分析!H$47,"▲","-")),2)</f>
        <v>11.85</v>
      </c>
      <c r="E20" s="159">
        <f>ROUND(VALUE(SUBSTITUTE(実質収支比率等に係る経年分析!I$47,"▲","-")),2)</f>
        <v>12.51</v>
      </c>
      <c r="F20" s="159">
        <f>ROUND(VALUE(SUBSTITUTE(実質収支比率等に係る経年分析!J$47,"▲","-")),2)</f>
        <v>13.21</v>
      </c>
    </row>
    <row r="21" spans="1:11">
      <c r="A21" s="159" t="s">
        <v>50</v>
      </c>
      <c r="B21" s="159">
        <f>IF(ISNUMBER(VALUE(SUBSTITUTE(実質収支比率等に係る経年分析!F$49,"▲","-"))),ROUND(VALUE(SUBSTITUTE(実質収支比率等に係る経年分析!F$49,"▲","-")),2),NA())</f>
        <v>-0.05</v>
      </c>
      <c r="C21" s="159">
        <f>IF(ISNUMBER(VALUE(SUBSTITUTE(実質収支比率等に係る経年分析!G$49,"▲","-"))),ROUND(VALUE(SUBSTITUTE(実質収支比率等に係る経年分析!G$49,"▲","-")),2),NA())</f>
        <v>0.98</v>
      </c>
      <c r="D21" s="159">
        <f>IF(ISNUMBER(VALUE(SUBSTITUTE(実質収支比率等に係る経年分析!H$49,"▲","-"))),ROUND(VALUE(SUBSTITUTE(実質収支比率等に係る経年分析!H$49,"▲","-")),2),NA())</f>
        <v>0.88</v>
      </c>
      <c r="E21" s="159">
        <f>IF(ISNUMBER(VALUE(SUBSTITUTE(実質収支比率等に係る経年分析!I$49,"▲","-"))),ROUND(VALUE(SUBSTITUTE(実質収支比率等に係る経年分析!I$49,"▲","-")),2),NA())</f>
        <v>0.09</v>
      </c>
      <c r="F21" s="159">
        <f>IF(ISNUMBER(VALUE(SUBSTITUTE(実質収支比率等に係る経年分析!J$49,"▲","-"))),ROUND(VALUE(SUBSTITUTE(実質収支比率等に係る経年分析!J$49,"▲","-")),2),NA())</f>
        <v>0.44</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0.27</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0.24</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0.19</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0.13</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公園墓地造成事業</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0.05</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0.05</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0.06</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7.0000000000000007E-2</v>
      </c>
    </row>
    <row r="30" spans="1:11">
      <c r="A30" s="160" t="str">
        <f>IF(連結実質赤字比率に係る赤字・黒字の構成分析!C$40="",NA(),連結実質赤字比率に係る赤字・黒字の構成分析!C$40)</f>
        <v>後期高齢者医療事業</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0.14000000000000001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0.14000000000000001</v>
      </c>
    </row>
    <row r="31" spans="1:11">
      <c r="A31" s="160" t="str">
        <f>IF(連結実質赤字比率に係る赤字・黒字の構成分析!C$39="",NA(),連結実質赤字比率に係る赤字・黒字の構成分析!C$39)</f>
        <v>一般会計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1.1399999999999999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1.1100000000000001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0.55000000000000004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0.43</v>
      </c>
    </row>
    <row r="32" spans="1:11">
      <c r="A32" s="160" t="str">
        <f>IF(連結実質赤字比率に係る赤字・黒字の構成分析!C$38="",NA(),連結実質赤字比率に係る赤字・黒字の構成分析!C$38)</f>
        <v>介護保険事業</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0.83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0.78</v>
      </c>
    </row>
    <row r="33" spans="1:16">
      <c r="A33" s="160" t="str">
        <f>IF(連結実質赤字比率に係る赤字・黒字の構成分析!C$37="",NA(),連結実質赤字比率に係る赤字・黒字の構成分析!C$37)</f>
        <v>国民健康保険事業</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0.95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1.17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1.79</v>
      </c>
    </row>
    <row r="34" spans="1:16">
      <c r="A34" s="160" t="str">
        <f>IF(連結実質赤字比率に係る赤字・黒字の構成分析!C$36="",NA(),連結実質赤字比率に係る赤字・黒字の構成分析!C$36)</f>
        <v>下水道事業</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0.11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0.31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1.83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2.39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3.87</v>
      </c>
    </row>
    <row r="35" spans="1:16">
      <c r="A35" s="160" t="str">
        <f>IF(連結実質赤字比率に係る赤字・黒字の構成分析!C$35="",NA(),連結実質赤字比率に係る赤字・黒字の構成分析!C$35)</f>
        <v>水道事業</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11.67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10.78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10.99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10.17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12.26</v>
      </c>
    </row>
    <row r="36" spans="1:16">
      <c r="A36" s="160" t="str">
        <f>IF(連結実質赤字比率に係る赤字・黒字の構成分析!C$34="",NA(),連結実質赤字比率に係る赤字・黒字の構成分析!C$34)</f>
        <v>駐車場事業</v>
      </c>
      <c r="B36" s="160">
        <f>IF(ROUND(VALUE(SUBSTITUTE(連結実質赤字比率に係る赤字・黒字の構成分析!F$34,"▲", "-")), 2) &lt; 0, ABS(ROUND(VALUE(SUBSTITUTE(連結実質赤字比率に係る赤字・黒字の構成分析!F$34,"▲", "-")), 2)), NA())</f>
        <v>0.12</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0.1</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0.04</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0.01</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0.01</v>
      </c>
      <c r="K36" s="160" t="e">
        <f>IF(ROUND(VALUE(SUBSTITUTE(連結実質赤字比率に係る赤字・黒字の構成分析!J$34,"▲", "-")), 2) &gt;= 0, ABS(ROUND(VALUE(SUBSTITUTE(連結実質赤字比率に係る赤字・黒字の構成分析!J$34,"▲", "-")), 2)), NA())</f>
        <v>#N/A</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11269</v>
      </c>
      <c r="E42" s="161"/>
      <c r="F42" s="161"/>
      <c r="G42" s="161">
        <f>'実質公債費比率（分子）の構造'!L$52</f>
        <v>11080</v>
      </c>
      <c r="H42" s="161"/>
      <c r="I42" s="161"/>
      <c r="J42" s="161">
        <f>'実質公債費比率（分子）の構造'!M$52</f>
        <v>10906</v>
      </c>
      <c r="K42" s="161"/>
      <c r="L42" s="161"/>
      <c r="M42" s="161">
        <f>'実質公債費比率（分子）の構造'!N$52</f>
        <v>11716</v>
      </c>
      <c r="N42" s="161"/>
      <c r="O42" s="161"/>
      <c r="P42" s="161">
        <f>'実質公債費比率（分子）の構造'!O$52</f>
        <v>11428</v>
      </c>
    </row>
    <row r="43" spans="1:16">
      <c r="A43" s="161" t="s">
        <v>58</v>
      </c>
      <c r="B43" s="161">
        <f>'実質公債費比率（分子）の構造'!K$51</f>
        <v>3</v>
      </c>
      <c r="C43" s="161"/>
      <c r="D43" s="161"/>
      <c r="E43" s="161">
        <f>'実質公債費比率（分子）の構造'!L$51</f>
        <v>5</v>
      </c>
      <c r="F43" s="161"/>
      <c r="G43" s="161"/>
      <c r="H43" s="161">
        <f>'実質公債費比率（分子）の構造'!M$51</f>
        <v>1</v>
      </c>
      <c r="I43" s="161"/>
      <c r="J43" s="161"/>
      <c r="K43" s="161">
        <f>'実質公債費比率（分子）の構造'!N$51</f>
        <v>4</v>
      </c>
      <c r="L43" s="161"/>
      <c r="M43" s="161"/>
      <c r="N43" s="161">
        <f>'実質公債費比率（分子）の構造'!O$51</f>
        <v>1</v>
      </c>
      <c r="O43" s="161"/>
      <c r="P43" s="161"/>
    </row>
    <row r="44" spans="1:16">
      <c r="A44" s="161" t="s">
        <v>59</v>
      </c>
      <c r="B44" s="161">
        <f>'実質公債費比率（分子）の構造'!K$50</f>
        <v>1440</v>
      </c>
      <c r="C44" s="161"/>
      <c r="D44" s="161"/>
      <c r="E44" s="161">
        <f>'実質公債費比率（分子）の構造'!L$50</f>
        <v>327</v>
      </c>
      <c r="F44" s="161"/>
      <c r="G44" s="161"/>
      <c r="H44" s="161">
        <f>'実質公債費比率（分子）の構造'!M$50</f>
        <v>211</v>
      </c>
      <c r="I44" s="161"/>
      <c r="J44" s="161"/>
      <c r="K44" s="161">
        <f>'実質公債費比率（分子）の構造'!N$50</f>
        <v>191</v>
      </c>
      <c r="L44" s="161"/>
      <c r="M44" s="161"/>
      <c r="N44" s="161">
        <f>'実質公債費比率（分子）の構造'!O$50</f>
        <v>181</v>
      </c>
      <c r="O44" s="161"/>
      <c r="P44" s="161"/>
    </row>
    <row r="45" spans="1:16">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61</v>
      </c>
      <c r="B46" s="161">
        <f>'実質公債費比率（分子）の構造'!K$48</f>
        <v>2610</v>
      </c>
      <c r="C46" s="161"/>
      <c r="D46" s="161"/>
      <c r="E46" s="161">
        <f>'実質公債費比率（分子）の構造'!L$48</f>
        <v>2615</v>
      </c>
      <c r="F46" s="161"/>
      <c r="G46" s="161"/>
      <c r="H46" s="161">
        <f>'実質公債費比率（分子）の構造'!M$48</f>
        <v>2643</v>
      </c>
      <c r="I46" s="161"/>
      <c r="J46" s="161"/>
      <c r="K46" s="161">
        <f>'実質公債費比率（分子）の構造'!N$48</f>
        <v>2664</v>
      </c>
      <c r="L46" s="161"/>
      <c r="M46" s="161"/>
      <c r="N46" s="161">
        <f>'実質公債費比率（分子）の構造'!O$48</f>
        <v>2838</v>
      </c>
      <c r="O46" s="161"/>
      <c r="P46" s="161"/>
    </row>
    <row r="47" spans="1:16">
      <c r="A47" s="161" t="s">
        <v>62</v>
      </c>
      <c r="B47" s="161">
        <f>'実質公債費比率（分子）の構造'!K$47</f>
        <v>43</v>
      </c>
      <c r="C47" s="161"/>
      <c r="D47" s="161"/>
      <c r="E47" s="161">
        <f>'実質公債費比率（分子）の構造'!L$47</f>
        <v>32</v>
      </c>
      <c r="F47" s="161"/>
      <c r="G47" s="161"/>
      <c r="H47" s="161">
        <f>'実質公債費比率（分子）の構造'!M$47</f>
        <v>32</v>
      </c>
      <c r="I47" s="161"/>
      <c r="J47" s="161"/>
      <c r="K47" s="161">
        <f>'実質公債費比率（分子）の構造'!N$47</f>
        <v>32</v>
      </c>
      <c r="L47" s="161"/>
      <c r="M47" s="161"/>
      <c r="N47" s="161">
        <f>'実質公債費比率（分子）の構造'!O$47</f>
        <v>32</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9971</v>
      </c>
      <c r="C49" s="161"/>
      <c r="D49" s="161"/>
      <c r="E49" s="161">
        <f>'実質公債費比率（分子）の構造'!L$45</f>
        <v>10015</v>
      </c>
      <c r="F49" s="161"/>
      <c r="G49" s="161"/>
      <c r="H49" s="161">
        <f>'実質公債費比率（分子）の構造'!M$45</f>
        <v>9978</v>
      </c>
      <c r="I49" s="161"/>
      <c r="J49" s="161"/>
      <c r="K49" s="161">
        <f>'実質公債費比率（分子）の構造'!N$45</f>
        <v>10387</v>
      </c>
      <c r="L49" s="161"/>
      <c r="M49" s="161"/>
      <c r="N49" s="161">
        <f>'実質公債費比率（分子）の構造'!O$45</f>
        <v>9556</v>
      </c>
      <c r="O49" s="161"/>
      <c r="P49" s="161"/>
    </row>
    <row r="50" spans="1:16">
      <c r="A50" s="161" t="s">
        <v>65</v>
      </c>
      <c r="B50" s="161" t="e">
        <f>NA()</f>
        <v>#N/A</v>
      </c>
      <c r="C50" s="161">
        <f>IF(ISNUMBER('実質公債費比率（分子）の構造'!K$53),'実質公債費比率（分子）の構造'!K$53,NA())</f>
        <v>2798</v>
      </c>
      <c r="D50" s="161" t="e">
        <f>NA()</f>
        <v>#N/A</v>
      </c>
      <c r="E50" s="161" t="e">
        <f>NA()</f>
        <v>#N/A</v>
      </c>
      <c r="F50" s="161">
        <f>IF(ISNUMBER('実質公債費比率（分子）の構造'!L$53),'実質公債費比率（分子）の構造'!L$53,NA())</f>
        <v>1914</v>
      </c>
      <c r="G50" s="161" t="e">
        <f>NA()</f>
        <v>#N/A</v>
      </c>
      <c r="H50" s="161" t="e">
        <f>NA()</f>
        <v>#N/A</v>
      </c>
      <c r="I50" s="161">
        <f>IF(ISNUMBER('実質公債費比率（分子）の構造'!M$53),'実質公債費比率（分子）の構造'!M$53,NA())</f>
        <v>1959</v>
      </c>
      <c r="J50" s="161" t="e">
        <f>NA()</f>
        <v>#N/A</v>
      </c>
      <c r="K50" s="161" t="e">
        <f>NA()</f>
        <v>#N/A</v>
      </c>
      <c r="L50" s="161">
        <f>IF(ISNUMBER('実質公債費比率（分子）の構造'!N$53),'実質公債費比率（分子）の構造'!N$53,NA())</f>
        <v>1562</v>
      </c>
      <c r="M50" s="161" t="e">
        <f>NA()</f>
        <v>#N/A</v>
      </c>
      <c r="N50" s="161" t="e">
        <f>NA()</f>
        <v>#N/A</v>
      </c>
      <c r="O50" s="161">
        <f>IF(ISNUMBER('実質公債費比率（分子）の構造'!O$53),'実質公債費比率（分子）の構造'!O$53,NA())</f>
        <v>1180</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87918</v>
      </c>
      <c r="E56" s="160"/>
      <c r="F56" s="160"/>
      <c r="G56" s="160">
        <f>'将来負担比率（分子）の構造'!J$52</f>
        <v>87253</v>
      </c>
      <c r="H56" s="160"/>
      <c r="I56" s="160"/>
      <c r="J56" s="160">
        <f>'将来負担比率（分子）の構造'!K$52</f>
        <v>88388</v>
      </c>
      <c r="K56" s="160"/>
      <c r="L56" s="160"/>
      <c r="M56" s="160">
        <f>'将来負担比率（分子）の構造'!L$52</f>
        <v>87279</v>
      </c>
      <c r="N56" s="160"/>
      <c r="O56" s="160"/>
      <c r="P56" s="160">
        <f>'将来負担比率（分子）の構造'!M$52</f>
        <v>86217</v>
      </c>
    </row>
    <row r="57" spans="1:16">
      <c r="A57" s="160" t="s">
        <v>36</v>
      </c>
      <c r="B57" s="160"/>
      <c r="C57" s="160"/>
      <c r="D57" s="160">
        <f>'将来負担比率（分子）の構造'!I$51</f>
        <v>30538</v>
      </c>
      <c r="E57" s="160"/>
      <c r="F57" s="160"/>
      <c r="G57" s="160">
        <f>'将来負担比率（分子）の構造'!J$51</f>
        <v>31628</v>
      </c>
      <c r="H57" s="160"/>
      <c r="I57" s="160"/>
      <c r="J57" s="160">
        <f>'将来負担比率（分子）の構造'!K$51</f>
        <v>40105</v>
      </c>
      <c r="K57" s="160"/>
      <c r="L57" s="160"/>
      <c r="M57" s="160">
        <f>'将来負担比率（分子）の構造'!L$51</f>
        <v>44167</v>
      </c>
      <c r="N57" s="160"/>
      <c r="O57" s="160"/>
      <c r="P57" s="160">
        <f>'将来負担比率（分子）の構造'!M$51</f>
        <v>45920</v>
      </c>
    </row>
    <row r="58" spans="1:16">
      <c r="A58" s="160" t="s">
        <v>35</v>
      </c>
      <c r="B58" s="160"/>
      <c r="C58" s="160"/>
      <c r="D58" s="160">
        <f>'将来負担比率（分子）の構造'!I$50</f>
        <v>19749</v>
      </c>
      <c r="E58" s="160"/>
      <c r="F58" s="160"/>
      <c r="G58" s="160">
        <f>'将来負担比率（分子）の構造'!J$50</f>
        <v>20640</v>
      </c>
      <c r="H58" s="160"/>
      <c r="I58" s="160"/>
      <c r="J58" s="160">
        <f>'将来負担比率（分子）の構造'!K$50</f>
        <v>23707</v>
      </c>
      <c r="K58" s="160"/>
      <c r="L58" s="160"/>
      <c r="M58" s="160">
        <f>'将来負担比率（分子）の構造'!L$50</f>
        <v>21749</v>
      </c>
      <c r="N58" s="160"/>
      <c r="O58" s="160"/>
      <c r="P58" s="160">
        <f>'将来負担比率（分子）の構造'!M$50</f>
        <v>23661</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329</v>
      </c>
      <c r="C61" s="160"/>
      <c r="D61" s="160"/>
      <c r="E61" s="160">
        <f>'将来負担比率（分子）の構造'!J$46</f>
        <v>288</v>
      </c>
      <c r="F61" s="160"/>
      <c r="G61" s="160"/>
      <c r="H61" s="160">
        <f>'将来負担比率（分子）の構造'!K$46</f>
        <v>259</v>
      </c>
      <c r="I61" s="160"/>
      <c r="J61" s="160"/>
      <c r="K61" s="160">
        <f>'将来負担比率（分子）の構造'!L$46</f>
        <v>237</v>
      </c>
      <c r="L61" s="160"/>
      <c r="M61" s="160"/>
      <c r="N61" s="160">
        <f>'将来負担比率（分子）の構造'!M$46</f>
        <v>193</v>
      </c>
      <c r="O61" s="160"/>
      <c r="P61" s="160"/>
    </row>
    <row r="62" spans="1:16">
      <c r="A62" s="160" t="s">
        <v>29</v>
      </c>
      <c r="B62" s="160">
        <f>'将来負担比率（分子）の構造'!I$45</f>
        <v>14926</v>
      </c>
      <c r="C62" s="160"/>
      <c r="D62" s="160"/>
      <c r="E62" s="160">
        <f>'将来負担比率（分子）の構造'!J$45</f>
        <v>13663</v>
      </c>
      <c r="F62" s="160"/>
      <c r="G62" s="160"/>
      <c r="H62" s="160">
        <f>'将来負担比率（分子）の構造'!K$45</f>
        <v>12885</v>
      </c>
      <c r="I62" s="160"/>
      <c r="J62" s="160"/>
      <c r="K62" s="160">
        <f>'将来負担比率（分子）の構造'!L$45</f>
        <v>12671</v>
      </c>
      <c r="L62" s="160"/>
      <c r="M62" s="160"/>
      <c r="N62" s="160">
        <f>'将来負担比率（分子）の構造'!M$45</f>
        <v>12561</v>
      </c>
      <c r="O62" s="160"/>
      <c r="P62" s="160"/>
    </row>
    <row r="63" spans="1:16">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29747</v>
      </c>
      <c r="C64" s="160"/>
      <c r="D64" s="160"/>
      <c r="E64" s="160">
        <f>'将来負担比率（分子）の構造'!J$43</f>
        <v>28662</v>
      </c>
      <c r="F64" s="160"/>
      <c r="G64" s="160"/>
      <c r="H64" s="160">
        <f>'将来負担比率（分子）の構造'!K$43</f>
        <v>27835</v>
      </c>
      <c r="I64" s="160"/>
      <c r="J64" s="160"/>
      <c r="K64" s="160">
        <f>'将来負担比率（分子）の構造'!L$43</f>
        <v>28704</v>
      </c>
      <c r="L64" s="160"/>
      <c r="M64" s="160"/>
      <c r="N64" s="160">
        <f>'将来負担比率（分子）の構造'!M$43</f>
        <v>30719</v>
      </c>
      <c r="O64" s="160"/>
      <c r="P64" s="160"/>
    </row>
    <row r="65" spans="1:16">
      <c r="A65" s="160" t="s">
        <v>26</v>
      </c>
      <c r="B65" s="160">
        <f>'将来負担比率（分子）の構造'!I$42</f>
        <v>7980</v>
      </c>
      <c r="C65" s="160"/>
      <c r="D65" s="160"/>
      <c r="E65" s="160">
        <f>'将来負担比率（分子）の構造'!J$42</f>
        <v>5945</v>
      </c>
      <c r="F65" s="160"/>
      <c r="G65" s="160"/>
      <c r="H65" s="160">
        <f>'将来負担比率（分子）の構造'!K$42</f>
        <v>5447</v>
      </c>
      <c r="I65" s="160"/>
      <c r="J65" s="160"/>
      <c r="K65" s="160">
        <f>'将来負担比率（分子）の構造'!L$42</f>
        <v>5468</v>
      </c>
      <c r="L65" s="160"/>
      <c r="M65" s="160"/>
      <c r="N65" s="160">
        <f>'将来負担比率（分子）の構造'!M$42</f>
        <v>5427</v>
      </c>
      <c r="O65" s="160"/>
      <c r="P65" s="160"/>
    </row>
    <row r="66" spans="1:16">
      <c r="A66" s="160" t="s">
        <v>25</v>
      </c>
      <c r="B66" s="160">
        <f>'将来負担比率（分子）の構造'!I$41</f>
        <v>90329</v>
      </c>
      <c r="C66" s="160"/>
      <c r="D66" s="160"/>
      <c r="E66" s="160">
        <f>'将来負担比率（分子）の構造'!J$41</f>
        <v>90329</v>
      </c>
      <c r="F66" s="160"/>
      <c r="G66" s="160"/>
      <c r="H66" s="160">
        <f>'将来負担比率（分子）の構造'!K$41</f>
        <v>93494</v>
      </c>
      <c r="I66" s="160"/>
      <c r="J66" s="160"/>
      <c r="K66" s="160">
        <f>'将来負担比率（分子）の構造'!L$41</f>
        <v>92382</v>
      </c>
      <c r="L66" s="160"/>
      <c r="M66" s="160"/>
      <c r="N66" s="160">
        <f>'将来負担比率（分子）の構造'!M$41</f>
        <v>91112</v>
      </c>
      <c r="O66" s="160"/>
      <c r="P66" s="160"/>
    </row>
    <row r="67" spans="1:16">
      <c r="A67" s="160" t="s">
        <v>69</v>
      </c>
      <c r="B67" s="160" t="e">
        <f>NA()</f>
        <v>#N/A</v>
      </c>
      <c r="C67" s="160">
        <f>IF(ISNUMBER('将来負担比率（分子）の構造'!I$53), IF('将来負担比率（分子）の構造'!I$53 &lt; 0, 0, '将来負担比率（分子）の構造'!I$53), NA())</f>
        <v>5106</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5789</v>
      </c>
      <c r="C72" s="164">
        <f>基金残高に係る経年分析!G55</f>
        <v>6127</v>
      </c>
      <c r="D72" s="164">
        <f>基金残高に係る経年分析!H55</f>
        <v>6394</v>
      </c>
    </row>
    <row r="73" spans="1:16">
      <c r="A73" s="163" t="s">
        <v>72</v>
      </c>
      <c r="B73" s="164">
        <f>基金残高に係る経年分析!F56</f>
        <v>4676</v>
      </c>
      <c r="C73" s="164">
        <f>基金残高に係る経年分析!G56</f>
        <v>2763</v>
      </c>
      <c r="D73" s="164">
        <f>基金残高に係る経年分析!H56</f>
        <v>2813</v>
      </c>
    </row>
    <row r="74" spans="1:16">
      <c r="A74" s="163" t="s">
        <v>73</v>
      </c>
      <c r="B74" s="164">
        <f>基金残高に係る経年分析!F57</f>
        <v>11108</v>
      </c>
      <c r="C74" s="164">
        <f>基金残高に係る経年分析!G57</f>
        <v>10712</v>
      </c>
      <c r="D74" s="164">
        <f>基金残高に係る経年分析!H57</f>
        <v>11391</v>
      </c>
    </row>
  </sheetData>
  <sheetProtection algorithmName="SHA-512" hashValue="6t+DFButkBKfTxkRcoE6JWs/ueY90MReb5kOYyJ3Amax9Y3OOCGhEG/+oK/a8a4uUniyzDEfgvpQX012I/Vm9Q==" saltValue="E4a99Rh8+WfIAFZrdRRVv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井上  諒</cp:lastModifiedBy>
  <cp:lastPrinted>2019-03-15T08:19:05Z</cp:lastPrinted>
  <dcterms:created xsi:type="dcterms:W3CDTF">2019-02-14T03:48:11Z</dcterms:created>
  <dcterms:modified xsi:type="dcterms:W3CDTF">2019-10-28T13:49:10Z</dcterms:modified>
  <cp:category/>
</cp:coreProperties>
</file>