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AA34" i="11" l="1"/>
  <c r="AA33" i="11"/>
  <c r="AA32" i="11"/>
  <c r="AA31" i="11"/>
  <c r="AA29" i="11"/>
  <c r="AA28" i="11"/>
  <c r="AA12" i="11" l="1"/>
  <c r="AA11" i="11"/>
  <c r="AA8" i="11"/>
  <c r="AA7"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E37" i="9"/>
  <c r="AM37" i="9"/>
  <c r="C37" i="9"/>
  <c r="BE36" i="9"/>
  <c r="AM36" i="9"/>
  <c r="C36" i="9"/>
  <c r="CO35" i="9"/>
  <c r="CO36" i="9" s="1"/>
  <c r="CO37" i="9" s="1"/>
  <c r="CO38" i="9" s="1"/>
  <c r="CO39" i="9" s="1"/>
  <c r="CO40" i="9" s="1"/>
  <c r="CO41" i="9" s="1"/>
  <c r="CO42" i="9" s="1"/>
  <c r="CO43" i="9" s="1"/>
  <c r="AM35" i="9"/>
  <c r="C35" i="9"/>
  <c r="CO34" i="9"/>
  <c r="BW34" i="9"/>
  <c r="BW35" i="9" s="1"/>
  <c r="BW36" i="9" s="1"/>
  <c r="BW37"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<sst xmlns="http://schemas.openxmlformats.org/spreadsheetml/2006/main" count="979" uniqueCount="562">
  <si>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</si>
  <si>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</si>
  <si>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</si>
  <si>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</si>
  <si>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</si>
  <si>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</si>
  <si>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</si>
  <si>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</si>
  <si>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</si>
  <si>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</si>
  <si>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</si>
  <si>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</si>
  <si>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</si>
  <si>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</si>
  <si>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</si>
  <si>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</si>
  <si>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</si>
  <si>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</si>
  <si>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</si>
  <si>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</si>
  <si>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</si>
  <si>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</si>
  <si>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</si>
  <si>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</si>
  <si>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</si>
  <si>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</si>
  <si>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</si>
  <si>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</si>
  <si>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</si>
  <si>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</si>
  <si>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</si>
  <si>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</si>
  <si>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</si>
  <si>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</si>
  <si>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</si>
  <si>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</si>
  <si>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</si>
  <si>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</si>
  <si>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</si>
  <si>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</si>
  <si>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</si>
  <si>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</si>
  <si>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</si>
  <si>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</si>
  <si>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</si>
  <si>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</si>
  <si>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</si>
  <si>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</si>
  <si>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</si>
  <si>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</si>
  <si>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</si>
  <si>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</si>
  <si>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</si>
  <si>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</si>
  <si>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</si>
  <si>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</si>
  <si>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</si>
  <si>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</si>
  <si>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</si>
  <si>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</si>
  <si>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</si>
  <si>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</si>
  <si>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</si>
  <si>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</si>
  <si>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</si>
  <si>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</si>
  <si>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</si>
  <si>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</si>
  <si>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</si>
  <si>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</si>
  <si>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</si>
  <si>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</si>
  <si>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</si>
  <si>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</si>
  <si>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</si>
  <si>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</si>
  <si>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</si>
  <si>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</si>
  <si>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</si>
  <si>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</si>
  <si>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</si>
  <si>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</si>
  <si>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</si>
  <si>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</si>
  <si>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</si>
  <si>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</si>
  <si>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</si>
  <si>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</si>
  <si>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</si>
  <si>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</si>
  <si>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</si>
  <si>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</si>
  <si>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</si>
  <si>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</si>
  <si>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</si>
  <si>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</si>
  <si>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</si>
  <si>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</si>
  <si>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</si>
  <si>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</si>
  <si>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</si>
  <si>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</si>
  <si>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</si>
  <si>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</si>
  <si>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</si>
  <si>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</si>
  <si>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</si>
  <si>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</si>
  <si>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</si>
  <si>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</si>
  <si>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</si>
  <si>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</si>
  <si>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</si>
  <si>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</si>
  <si>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</si>
  <si>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</si>
  <si>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</si>
  <si>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</si>
  <si>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</si>
  <si>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</si>
  <si>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</si>
  <si>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</si>
  <si>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</si>
  <si>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</si>
  <si>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</si>
  <si>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</si>
  <si>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</si>
  <si>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</si>
  <si>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</si>
  <si>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</si>
  <si>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</si>
  <si>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</si>
  <si>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</si>
  <si>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</si>
  <si>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</si>
  <si>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</si>
  <si>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</si>
  <si>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</si>
  <si>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</si>
  <si>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</si>
  <si>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</si>
  <si>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</si>
  <si>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</si>
  <si>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</si>
  <si>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</si>
  <si>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</si>
  <si>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</si>
  <si>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</si>
  <si>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</si>
  <si>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</si>
  <si>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</si>
  <si>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</si>
  <si>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</si>
  <si>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</si>
  <si>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</si>
  <si>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</si>
  <si>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</si>
  <si>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</si>
  <si>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</si>
  <si>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</si>
  <si>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</si>
  <si>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</si>
  <si>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</si>
  <si>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</si>
  <si>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</si>
  <si>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</si>
  <si>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</si>
  <si>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</si>
  <si>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</si>
  <si>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</si>
  <si>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</si>
  <si>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</si>
  <si>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</si>
  <si>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</si>
  <si>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</si>
  <si>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</si>
  <si>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</si>
  <si>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</si>
  <si>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</si>
  <si>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</si>
  <si>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</si>
  <si>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</si>
  <si>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</si>
  <si>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</si>
  <si>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</si>
  <si>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</si>
  <si>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</si>
  <si>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</si>
  <si>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</si>
  <si>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</si>
  <si>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</si>
  <si>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</si>
  <si>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</si>
  <si>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兵庫県加古川市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</si>
  <si>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</si>
  <si>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</si>
  <si>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</si>
  <si>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</si>
  <si>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</si>
  <si>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</si>
  <si>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</si>
  <si>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</si>
  <si>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</si>
  <si>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</si>
  <si>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</si>
  <si>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</si>
  <si>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</si>
  <si>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</si>
  <si>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</si>
  <si>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</si>
  <si>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</si>
  <si>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</si>
  <si>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</si>
  <si>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</si>
  <si>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</si>
  <si>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</si>
  <si>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</si>
  <si>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</si>
  <si>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</si>
  <si>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</si>
  <si>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</si>
  <si>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</si>
  <si>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</si>
  <si>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</si>
  <si>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</si>
  <si>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</si>
  <si>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</si>
  <si>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</si>
  <si>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</si>
  <si>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</si>
  <si>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</si>
  <si>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</si>
  <si>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</si>
  <si>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</si>
  <si>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</si>
  <si>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</si>
  <si>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</si>
  <si>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</si>
  <si>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</si>
  <si>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</si>
  <si>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</si>
  <si>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</si>
  <si>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</si>
  <si>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</si>
  <si>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</si>
  <si>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</si>
  <si>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</si>
  <si>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</si>
  <si>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</si>
  <si>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</si>
  <si>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</si>
  <si>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</si>
  <si>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</si>
  <si>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</si>
  <si>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</si>
  <si>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</si>
  <si>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</si>
  <si>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</si>
  <si>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</si>
  <si>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</si>
  <si>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</si>
  <si>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</si>
  <si>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</si>
  <si>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</si>
  <si>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</si>
  <si>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</si>
  <si>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</si>
  <si>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</si>
  <si>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</si>
  <si>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</si>
  <si>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</si>
  <si>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</si>
  <si>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</si>
  <si>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</si>
  <si>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</si>
  <si>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</si>
  <si>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</si>
  <si>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</si>
  <si>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</si>
  <si>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</si>
  <si>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</si>
  <si>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</si>
  <si>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</si>
  <si>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</si>
  <si>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</si>
  <si>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</si>
  <si>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</si>
  <si>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</si>
  <si>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</si>
  <si>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</si>
  <si>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</si>
  <si>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</si>
  <si>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</si>
  <si>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</si>
  <si>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</si>
  <si>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</si>
  <si>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</si>
  <si>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</si>
  <si>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</si>
  <si>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</si>
  <si>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</si>
  <si>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</si>
  <si>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</si>
  <si>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</si>
  <si>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</si>
  <si>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</si>
  <si>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</si>
  <si>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</si>
  <si>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</si>
  <si>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</si>
  <si>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</si>
  <si>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</si>
  <si>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</si>
  <si>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</si>
  <si>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</si>
  <si>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</si>
  <si>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</si>
  <si>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</si>
  <si>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</si>
  <si>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</si>
  <si>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</si>
  <si>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</si>
  <si>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</si>
  <si>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</si>
  <si>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</si>
  <si>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</si>
  <si>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</si>
  <si>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</si>
  <si>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</si>
  <si>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</si>
  <si>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</si>
  <si>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</si>
  <si>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</si>
  <si>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</si>
  <si>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</si>
  <si>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</si>
  <si>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</si>
  <si>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</si>
  <si>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</si>
  <si>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</si>
  <si>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</si>
  <si>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</si>
  <si>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兵庫県加古川市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</si>
  <si>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</si>
  <si>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</si>
  <si>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</si>
  <si>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</si>
  <si>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</si>
  <si>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</si>
  <si>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</si>
  <si>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</si>
  <si>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</si>
  <si>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</si>
  <si>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</si>
  <si>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</si>
  <si>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</si>
  <si>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</si>
  <si>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</si>
  <si>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</si>
  <si>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</si>
  <si>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</si>
  <si>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</si>
  <si>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</si>
  <si>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</si>
  <si>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t>
    <phoneticPr fontId="5"/>
  </si>
  <si>
    <t>夜間急病医療事業</t>
    <phoneticPr fontId="5"/>
  </si>
  <si>
    <t>歯科保健センター事業</t>
    <phoneticPr fontId="5"/>
  </si>
  <si>
    <t>緊急通報システム事業</t>
    <phoneticPr fontId="5"/>
  </si>
  <si>
    <t>病院事業債管理事業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</si>
  <si>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</si>
  <si>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</si>
  <si>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</si>
  <si>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</si>
  <si>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</si>
  <si>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</si>
  <si>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</si>
  <si>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</si>
  <si>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</si>
  <si>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</si>
  <si>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</si>
  <si>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</si>
  <si>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</si>
  <si>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</si>
  <si>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</si>
  <si>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</si>
  <si>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</si>
  <si>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</si>
  <si>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</si>
  <si>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市場事業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</si>
  <si>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</si>
  <si>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</si>
  <si>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</si>
  <si>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</si>
  <si>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</si>
  <si>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</si>
  <si>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</si>
  <si>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</si>
  <si>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</si>
  <si>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</si>
  <si>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</si>
  <si>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</si>
  <si>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</si>
  <si>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</si>
  <si>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</si>
  <si>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</si>
  <si>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</si>
  <si>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</si>
  <si>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</si>
  <si>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</si>
  <si>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</si>
  <si>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</si>
  <si>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</si>
  <si>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</si>
  <si>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</si>
  <si>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</si>
  <si>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</si>
  <si>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</si>
  <si>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</si>
  <si>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</si>
  <si>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</si>
  <si>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</si>
  <si>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</si>
  <si>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</si>
  <si>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</si>
  <si>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</si>
  <si>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</si>
  <si>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</si>
  <si>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</si>
  <si>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</si>
  <si>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</si>
  <si>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</si>
  <si>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</si>
  <si>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</si>
  <si>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</si>
  <si>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</si>
  <si>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</si>
  <si>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</si>
  <si>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</si>
  <si>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</si>
  <si>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</si>
  <si>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</si>
  <si>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</si>
  <si>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</si>
  <si>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</si>
  <si>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</si>
  <si>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</si>
  <si>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</si>
  <si>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</si>
  <si>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</si>
  <si>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</si>
  <si>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</si>
  <si>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</si>
  <si>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</si>
  <si>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</si>
  <si>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</si>
  <si>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</si>
  <si>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</si>
  <si>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</si>
  <si>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</si>
  <si>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</si>
  <si>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</si>
  <si>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</si>
  <si>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</si>
  <si>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</si>
  <si>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</si>
  <si>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</si>
  <si>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</si>
  <si>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</si>
  <si>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</si>
  <si>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</si>
  <si>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</si>
  <si>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</si>
  <si>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</si>
  <si>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</si>
  <si>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</si>
  <si>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</si>
  <si>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</si>
  <si>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</si>
  <si>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</si>
  <si>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</si>
  <si>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</si>
  <si>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</si>
  <si>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</si>
  <si>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</si>
  <si>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</si>
  <si>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</si>
  <si>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</si>
  <si>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</si>
  <si>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</si>
  <si>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</si>
  <si>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</si>
  <si>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</si>
  <si>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</si>
  <si>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</si>
  <si>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</si>
  <si>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</si>
  <si>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</si>
  <si>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</si>
  <si>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</si>
  <si>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</si>
  <si>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</si>
  <si>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</si>
  <si>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</si>
  <si>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</si>
  <si>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</si>
  <si>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</si>
  <si>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</si>
  <si>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</si>
  <si>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</si>
  <si>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</si>
  <si>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</si>
  <si>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</si>
  <si>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</si>
  <si>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</si>
  <si>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</si>
  <si>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</si>
  <si>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</si>
  <si>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</si>
  <si>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</si>
  <si>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</si>
  <si>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</si>
  <si>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</si>
  <si>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</si>
  <si>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</si>
  <si>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0.05</t>
  </si>
  <si>
    <t>駐車場事業</t>
  </si>
  <si>
    <t>▲ 0.14</t>
  </si>
  <si>
    <t>▲ 0.16</t>
  </si>
  <si>
    <t>▲ 0.15</t>
  </si>
  <si>
    <t>▲ 0.12</t>
  </si>
  <si>
    <t>▲ 0.10</t>
  </si>
  <si>
    <t>水道事業</t>
  </si>
  <si>
    <t>一般会計</t>
  </si>
  <si>
    <t>下水道事業</t>
  </si>
  <si>
    <t>夜間急病医療事業</t>
  </si>
  <si>
    <t>後期高齢者医療事業</t>
  </si>
  <si>
    <t>国民健康保険事業</t>
  </si>
  <si>
    <t>歯科保健センター事業</t>
  </si>
  <si>
    <t>その他会計（赤字）</t>
  </si>
  <si>
    <t>その他会計（黒字）</t>
  </si>
  <si>
    <t>-</t>
    <phoneticPr fontId="2"/>
  </si>
  <si>
    <t>-</t>
    <phoneticPr fontId="2"/>
  </si>
  <si>
    <t>-</t>
    <phoneticPr fontId="2"/>
  </si>
  <si>
    <t>-</t>
    <phoneticPr fontId="2"/>
  </si>
  <si>
    <t>東播磨農業共済事務組合</t>
  </si>
  <si>
    <t>加古川市外２市共有公会堂事務組合</t>
  </si>
  <si>
    <t>兵庫県後期高齢者医療広域連合（一般会計）</t>
  </si>
  <si>
    <t>兵庫県後期高齢者医療広域連合（特別会計）</t>
  </si>
  <si>
    <t>○</t>
  </si>
  <si>
    <t>加古川市土地開発公社</t>
    <rPh sb="0" eb="4">
      <t>カコガワシ</t>
    </rPh>
    <rPh sb="4" eb="6">
      <t>トチ</t>
    </rPh>
    <rPh sb="6" eb="8">
      <t>カイハツ</t>
    </rPh>
    <rPh sb="8" eb="10">
      <t>コウシャ</t>
    </rPh>
    <phoneticPr fontId="5"/>
  </si>
  <si>
    <t>加古川総合保健センター</t>
    <rPh sb="0" eb="3">
      <t>カコガワ</t>
    </rPh>
    <rPh sb="3" eb="5">
      <t>ソウゴウ</t>
    </rPh>
    <rPh sb="5" eb="7">
      <t>ホケン</t>
    </rPh>
    <phoneticPr fontId="5"/>
  </si>
  <si>
    <t>東播臨海救急医療協会</t>
    <rPh sb="0" eb="2">
      <t>トウバン</t>
    </rPh>
    <rPh sb="2" eb="4">
      <t>リンカイ</t>
    </rPh>
    <rPh sb="4" eb="6">
      <t>キュウキュウ</t>
    </rPh>
    <rPh sb="6" eb="8">
      <t>イリョウ</t>
    </rPh>
    <rPh sb="8" eb="10">
      <t>キョウカイ</t>
    </rPh>
    <phoneticPr fontId="5"/>
  </si>
  <si>
    <t>加古川商工開発</t>
    <rPh sb="0" eb="3">
      <t>カコガワ</t>
    </rPh>
    <rPh sb="3" eb="5">
      <t>ショウコウ</t>
    </rPh>
    <rPh sb="5" eb="7">
      <t>カイハツ</t>
    </rPh>
    <phoneticPr fontId="5"/>
  </si>
  <si>
    <t>加古川食肉公社</t>
    <rPh sb="0" eb="3">
      <t>カコガワ</t>
    </rPh>
    <rPh sb="3" eb="5">
      <t>ショクニク</t>
    </rPh>
    <rPh sb="5" eb="7">
      <t>コウシャ</t>
    </rPh>
    <phoneticPr fontId="5"/>
  </si>
  <si>
    <t>加古川市国際交流協会</t>
    <rPh sb="0" eb="4">
      <t>カコガワシ</t>
    </rPh>
    <rPh sb="4" eb="6">
      <t>コクサイ</t>
    </rPh>
    <rPh sb="6" eb="8">
      <t>コウリュウ</t>
    </rPh>
    <rPh sb="8" eb="10">
      <t>キョウカイ</t>
    </rPh>
    <phoneticPr fontId="5"/>
  </si>
  <si>
    <t>加古川再開発ビル</t>
    <rPh sb="0" eb="3">
      <t>カコガワ</t>
    </rPh>
    <rPh sb="3" eb="6">
      <t>サイカイハツ</t>
    </rPh>
    <phoneticPr fontId="5"/>
  </si>
  <si>
    <t>加古川市ウェルネス協会</t>
    <rPh sb="0" eb="4">
      <t>カコガワシ</t>
    </rPh>
    <rPh sb="9" eb="11">
      <t>キョウカイ</t>
    </rPh>
    <phoneticPr fontId="5"/>
  </si>
  <si>
    <t>BAN-BANネットワークス</t>
  </si>
  <si>
    <t>加古川市民病院機構</t>
    <rPh sb="0" eb="3">
      <t>カコガワ</t>
    </rPh>
    <rPh sb="3" eb="5">
      <t>シミン</t>
    </rPh>
    <rPh sb="5" eb="7">
      <t>ビョウイン</t>
    </rPh>
    <rPh sb="7" eb="9">
      <t>キコウ</t>
    </rPh>
    <phoneticPr fontId="5"/>
  </si>
  <si>
    <t>ふぁーみんサポート東はりま</t>
    <rPh sb="9" eb="10">
      <t>ヒガシ</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</si>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</sst>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37428</c:v>
                </c:pt>
                <c:pt idx="1">
                  <c:v>34569</c:v>
                </c:pt>
                <c:pt idx="2">
                  <c:v>29946</c:v>
                </c:pt>
                <c:pt idx="3">
                  <c:v>32855</c:v>
                </c:pt>
                <c:pt idx="4">
                  <c:v>30447</c:v>
                </c:pt>
              </c:numCache>
            </c:numRef>
          </c:val>
          <c:smooth val="0"/>
        </c:ser>
        <c:dLbls>
          <c:showLegendKey val="0"/>
          <c:showVal val="0"/>
          <c:showCatName val="0"/>
          <c:showSerName val="0"/>
          <c:showPercent val="0"/>
          <c:showBubbleSize val="0"/>
        </c:dLbls>
        <c:marker val="1"/>
        <c:smooth val="0"/>
        <c:axId val="96336128"/>
        <c:axId val="110039424"/>
      </c:lineChart>
      <c:catAx>
        <c:axId val="96336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39424"/>
        <c:crosses val="autoZero"/>
        <c:auto val="1"/>
        <c:lblAlgn val="ctr"/>
        <c:lblOffset val="100"/>
        <c:tickLblSkip val="1"/>
        <c:tickMarkSkip val="1"/>
        <c:noMultiLvlLbl val="0"/>
      </c:catAx>
      <c:valAx>
        <c:axId val="11003942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3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0.81</c:v>
                </c:pt>
                <c:pt idx="1">
                  <c:v>1.18</c:v>
                </c:pt>
                <c:pt idx="2">
                  <c:v>1.24</c:v>
                </c:pt>
                <c:pt idx="3">
                  <c:v>0.54</c:v>
                </c:pt>
                <c:pt idx="4">
                  <c:v>1.39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9.68</c:v>
                </c:pt>
                <c:pt idx="1">
                  <c:v>9.91</c:v>
                </c:pt>
                <c:pt idx="2">
                  <c:v>10.3</c:v>
                </c:pt>
                <c:pt idx="3">
                  <c:v>10.7</c:v>
                </c:pt>
                <c:pt idx="4">
                  <c:v>10.97</c:v>
                </c:pt>
              </c:numCache>
            </c:numRef>
          </c:val>
        </c:ser>
        <c:dLbls>
          <c:showLegendKey val="0"/>
          <c:showVal val="0"/>
          <c:showCatName val="0"/>
          <c:showSerName val="0"/>
          <c:showPercent val="0"/>
          <c:showBubbleSize val="0"/>
        </c:dLbls>
        <c:gapWidth val="250"/>
        <c:overlap val="100"/>
        <c:axId val="110500864"/>
        <c:axId val="11050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0.13</c:v>
                </c:pt>
                <c:pt idx="1">
                  <c:v>0.64</c:v>
                </c:pt>
                <c:pt idx="2">
                  <c:v>0.71</c:v>
                </c:pt>
                <c:pt idx="3">
                  <c:v>-0.05</c:v>
                </c:pt>
                <c:pt idx="4">
                  <c:v>0.98</c:v>
                </c:pt>
              </c:numCache>
            </c:numRef>
          </c:val>
          <c:smooth val="0"/>
        </c:ser>
        <c:dLbls>
          <c:showLegendKey val="0"/>
          <c:showVal val="0"/>
          <c:showCatName val="0"/>
          <c:showSerName val="0"/>
          <c:showPercent val="0"/>
          <c:showBubbleSize val="0"/>
        </c:dLbls>
        <c:marker val="1"/>
        <c:smooth val="0"/>
        <c:axId val="110500864"/>
        <c:axId val="110507136"/>
      </c:lineChart>
      <c:catAx>
        <c:axId val="1105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507136"/>
        <c:crosses val="autoZero"/>
        <c:auto val="1"/>
        <c:lblAlgn val="ctr"/>
        <c:lblOffset val="100"/>
        <c:tickLblSkip val="1"/>
        <c:tickMarkSkip val="1"/>
        <c:noMultiLvlLbl val="0"/>
      </c:catAx>
      <c:valAx>
        <c:axId val="11050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9.43</c:v>
                </c:pt>
                <c:pt idx="2">
                  <c:v>#N/A</c:v>
                </c:pt>
                <c:pt idx="3">
                  <c:v>0.14000000000000001</c:v>
                </c:pt>
                <c:pt idx="4">
                  <c:v>#N/A</c:v>
                </c:pt>
                <c:pt idx="5">
                  <c:v>0.1</c:v>
                </c:pt>
                <c:pt idx="6">
                  <c:v>#N/A</c:v>
                </c:pt>
                <c:pt idx="7">
                  <c:v>0.27</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歯科保健センター事業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7.0000000000000007E-2</c:v>
                </c:pt>
                <c:pt idx="8">
                  <c:v>#N/A</c:v>
                </c:pt>
                <c:pt idx="9">
                  <c:v>0.09</c:v>
                </c:pt>
              </c:numCache>
            </c:numRef>
          </c:val>
        </c:ser>
        <c:ser>
          <c:idx val="3"/>
          <c:order val="3"/>
          <c:tx>
            <c:strRef>
              <c:f>データシート!$A$30</c:f>
              <c:strCache>
                <c:ptCount val="1"/>
                <c:pt idx="0">
                  <c:v>国民健康保険事業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0.57999999999999996</c:v>
                </c:pt>
                <c:pt idx="2">
                  <c:v>#N/A</c:v>
                </c:pt>
                <c:pt idx="3">
                  <c:v>1.54</c:v>
                </c:pt>
                <c:pt idx="4">
                  <c:v>#N/A</c:v>
                </c:pt>
                <c:pt idx="5">
                  <c:v>1.6</c:v>
                </c:pt>
                <c:pt idx="6">
                  <c:v>#N/A</c:v>
                </c:pt>
                <c:pt idx="7">
                  <c:v>0.95</c:v>
                </c:pt>
                <c:pt idx="8">
                  <c:v>#N/A</c:v>
                </c:pt>
                <c:pt idx="9">
                  <c:v>0.09</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0.1</c:v>
                </c:pt>
                <c:pt idx="4">
                  <c:v>#N/A</c:v>
                </c:pt>
                <c:pt idx="5">
                  <c:v>0.13</c:v>
                </c:pt>
                <c:pt idx="6">
                  <c:v>#N/A</c:v>
                </c:pt>
                <c:pt idx="7">
                  <c:v>0.11</c:v>
                </c:pt>
                <c:pt idx="8">
                  <c:v>#N/A</c:v>
                </c:pt>
                <c:pt idx="9">
                  <c:v>0.13</c:v>
                </c:pt>
              </c:numCache>
            </c:numRef>
          </c:val>
        </c:ser>
        <c:ser>
          <c:idx val="5"/>
          <c:order val="5"/>
          <c:tx>
            <c:strRef>
              <c:f>データシート!$A$32</c:f>
              <c:strCache>
                <c:ptCount val="1"/>
                <c:pt idx="0">
                  <c:v>夜間急病医療事業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0.24</c:v>
                </c:pt>
                <c:pt idx="4">
                  <c:v>#N/A</c:v>
                </c:pt>
                <c:pt idx="5">
                  <c:v>0.23</c:v>
                </c:pt>
                <c:pt idx="6">
                  <c:v>#N/A</c:v>
                </c:pt>
                <c:pt idx="7">
                  <c:v>0.2</c:v>
                </c:pt>
                <c:pt idx="8">
                  <c:v>#N/A</c:v>
                </c:pt>
                <c:pt idx="9">
                  <c:v>0.15</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0.11</c:v>
                </c:pt>
                <c:pt idx="8">
                  <c:v>#N/A</c:v>
                </c:pt>
                <c:pt idx="9">
                  <c:v>0.31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0.26</c:v>
                </c:pt>
                <c:pt idx="2">
                  <c:v>#N/A</c:v>
                </c:pt>
                <c:pt idx="3">
                  <c:v>0.75</c:v>
                </c:pt>
                <c:pt idx="4">
                  <c:v>#N/A</c:v>
                </c:pt>
                <c:pt idx="5">
                  <c:v>0.84</c:v>
                </c:pt>
                <c:pt idx="6">
                  <c:v>#N/A</c:v>
                </c:pt>
                <c:pt idx="7">
                  <c:v>0.21</c:v>
                </c:pt>
                <c:pt idx="8">
                  <c:v>#N/A</c:v>
                </c:pt>
                <c:pt idx="9">
                  <c:v>1.1399999999999999</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9.5</c:v>
                </c:pt>
                <c:pt idx="2">
                  <c:v>#N/A</c:v>
                </c:pt>
                <c:pt idx="3">
                  <c:v>11.05</c:v>
                </c:pt>
                <c:pt idx="4">
                  <c:v>#N/A</c:v>
                </c:pt>
                <c:pt idx="5">
                  <c:v>11.58</c:v>
                </c:pt>
                <c:pt idx="6">
                  <c:v>#N/A</c:v>
                </c:pt>
                <c:pt idx="7">
                  <c:v>11.67</c:v>
                </c:pt>
                <c:pt idx="8">
                  <c:v>#N/A</c:v>
                </c:pt>
                <c:pt idx="9">
                  <c:v>10.78</c:v>
                </c:pt>
              </c:numCache>
            </c:numRef>
          </c:val>
        </c:ser>
        <c:ser>
          <c:idx val="9"/>
          <c:order val="9"/>
          <c:tx>
            <c:strRef>
              <c:f>データシート!$A$36</c:f>
              <c:strCache>
                <c:ptCount val="1"/>
                <c:pt idx="0">
                  <c:v>駐車場事業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0.14000000000000001</c:v>
                </c:pt>
                <c:pt idx="1">
                  <c:v>#N/A</c:v>
                </c:pt>
                <c:pt idx="2">
                  <c:v>0.16</c:v>
                </c:pt>
                <c:pt idx="3">
                  <c:v>#N/A</c:v>
                </c:pt>
                <c:pt idx="4">
                  <c:v>0.15</c:v>
                </c:pt>
                <c:pt idx="5">
                  <c:v>#N/A</c:v>
                </c:pt>
                <c:pt idx="6">
                  <c:v>0.12</c:v>
                </c:pt>
                <c:pt idx="7">
                  <c:v>#N/A</c:v>
                </c:pt>
                <c:pt idx="8">
                  <c:v>0.1</c:v>
                </c:pt>
                <c:pt idx="9">
                  <c:v>#N/A</c:v>
                </c:pt>
              </c:numCache>
            </c:numRef>
          </c:val>
        </c:ser>
        <c:dLbls>
          <c:showLegendKey val="0"/>
          <c:showVal val="0"/>
          <c:showCatName val="0"/>
          <c:showSerName val="0"/>
          <c:showPercent val="0"/>
          <c:showBubbleSize val="0"/>
        </c:dLbls>
        <c:gapWidth val="150"/>
        <c:overlap val="100"/>
        <c:axId val="111015040"/>
        <c:axId val="111016576"/>
      </c:barChart>
      <c:catAx>
        <c:axId val="1110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16576"/>
        <c:crosses val="autoZero"/>
        <c:auto val="1"/>
        <c:lblAlgn val="ctr"/>
        <c:lblOffset val="100"/>
        <c:tickLblSkip val="1"/>
        <c:tickMarkSkip val="1"/>
        <c:noMultiLvlLbl val="0"/>
      </c:catAx>
      <c:valAx>
        <c:axId val="11101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1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9313</c:v>
                </c:pt>
                <c:pt idx="5">
                  <c:v>10478</c:v>
                </c:pt>
                <c:pt idx="8">
                  <c:v>10921</c:v>
                </c:pt>
                <c:pt idx="11">
                  <c:v>11269</c:v>
                </c:pt>
                <c:pt idx="14">
                  <c:v>11080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1</c:v>
                </c:pt>
                <c:pt idx="6">
                  <c:v>3</c:v>
                </c:pt>
                <c:pt idx="9">
                  <c:v>3</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1228</c:v>
                </c:pt>
                <c:pt idx="3">
                  <c:v>1054</c:v>
                </c:pt>
                <c:pt idx="6">
                  <c:v>1124</c:v>
                </c:pt>
                <c:pt idx="9">
                  <c:v>1440</c:v>
                </c:pt>
                <c:pt idx="12">
                  <c:v>327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3569</c:v>
                </c:pt>
                <c:pt idx="3">
                  <c:v>2701</c:v>
                </c:pt>
                <c:pt idx="6">
                  <c:v>2581</c:v>
                </c:pt>
                <c:pt idx="9">
                  <c:v>2610</c:v>
                </c:pt>
                <c:pt idx="12">
                  <c:v>2615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105</c:v>
                </c:pt>
                <c:pt idx="3">
                  <c:v>107</c:v>
                </c:pt>
                <c:pt idx="6">
                  <c:v>104</c:v>
                </c:pt>
                <c:pt idx="9">
                  <c:v>43</c:v>
                </c:pt>
                <c:pt idx="12">
                  <c:v>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8229</c:v>
                </c:pt>
                <c:pt idx="3">
                  <c:v>9571</c:v>
                </c:pt>
                <c:pt idx="6">
                  <c:v>9664</c:v>
                </c:pt>
                <c:pt idx="9">
                  <c:v>9971</c:v>
                </c:pt>
                <c:pt idx="12">
                  <c:v>10015</c:v>
                </c:pt>
              </c:numCache>
            </c:numRef>
          </c:val>
        </c:ser>
        <c:dLbls>
          <c:showLegendKey val="0"/>
          <c:showVal val="0"/>
          <c:showCatName val="0"/>
          <c:showSerName val="0"/>
          <c:showPercent val="0"/>
          <c:showBubbleSize val="0"/>
        </c:dLbls>
        <c:gapWidth val="100"/>
        <c:overlap val="100"/>
        <c:axId val="109384064"/>
        <c:axId val="10938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3821</c:v>
                </c:pt>
                <c:pt idx="2">
                  <c:v>#N/A</c:v>
                </c:pt>
                <c:pt idx="3">
                  <c:v>#N/A</c:v>
                </c:pt>
                <c:pt idx="4">
                  <c:v>2956</c:v>
                </c:pt>
                <c:pt idx="5">
                  <c:v>#N/A</c:v>
                </c:pt>
                <c:pt idx="6">
                  <c:v>#N/A</c:v>
                </c:pt>
                <c:pt idx="7">
                  <c:v>2555</c:v>
                </c:pt>
                <c:pt idx="8">
                  <c:v>#N/A</c:v>
                </c:pt>
                <c:pt idx="9">
                  <c:v>#N/A</c:v>
                </c:pt>
                <c:pt idx="10">
                  <c:v>2798</c:v>
                </c:pt>
                <c:pt idx="11">
                  <c:v>#N/A</c:v>
                </c:pt>
                <c:pt idx="12">
                  <c:v>#N/A</c:v>
                </c:pt>
                <c:pt idx="13">
                  <c:v>1914</c:v>
                </c:pt>
                <c:pt idx="14">
                  <c:v>#N/A</c:v>
                </c:pt>
              </c:numCache>
            </c:numRef>
          </c:val>
          <c:smooth val="0"/>
        </c:ser>
        <c:dLbls>
          <c:showLegendKey val="0"/>
          <c:showVal val="0"/>
          <c:showCatName val="0"/>
          <c:showSerName val="0"/>
          <c:showPercent val="0"/>
          <c:showBubbleSize val="0"/>
        </c:dLbls>
        <c:marker val="1"/>
        <c:smooth val="0"/>
        <c:axId val="109384064"/>
        <c:axId val="109385984"/>
      </c:lineChart>
      <c:catAx>
        <c:axId val="1093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85984"/>
        <c:crosses val="autoZero"/>
        <c:auto val="1"/>
        <c:lblAlgn val="ctr"/>
        <c:lblOffset val="100"/>
        <c:tickLblSkip val="1"/>
        <c:tickMarkSkip val="1"/>
        <c:noMultiLvlLbl val="0"/>
      </c:catAx>
      <c:valAx>
        <c:axId val="10938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88014</c:v>
                </c:pt>
                <c:pt idx="5">
                  <c:v>88518</c:v>
                </c:pt>
                <c:pt idx="8">
                  <c:v>88764</c:v>
                </c:pt>
                <c:pt idx="11">
                  <c:v>87918</c:v>
                </c:pt>
                <c:pt idx="14">
                  <c:v>87253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27270</c:v>
                </c:pt>
                <c:pt idx="5">
                  <c:v>32664</c:v>
                </c:pt>
                <c:pt idx="8">
                  <c:v>31983</c:v>
                </c:pt>
                <c:pt idx="11">
                  <c:v>30538</c:v>
                </c:pt>
                <c:pt idx="14">
                  <c:v>31628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15385</c:v>
                </c:pt>
                <c:pt idx="5">
                  <c:v>16216</c:v>
                </c:pt>
                <c:pt idx="8">
                  <c:v>17876</c:v>
                </c:pt>
                <c:pt idx="11">
                  <c:v>19749</c:v>
                </c:pt>
                <c:pt idx="14">
                  <c:v>20640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404</c:v>
                </c:pt>
                <c:pt idx="3">
                  <c:v>371</c:v>
                </c:pt>
                <c:pt idx="6">
                  <c:v>349</c:v>
                </c:pt>
                <c:pt idx="9">
                  <c:v>329</c:v>
                </c:pt>
                <c:pt idx="12">
                  <c:v>288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17320</c:v>
                </c:pt>
                <c:pt idx="3">
                  <c:v>16490</c:v>
                </c:pt>
                <c:pt idx="6">
                  <c:v>16197</c:v>
                </c:pt>
                <c:pt idx="9">
                  <c:v>14926</c:v>
                </c:pt>
                <c:pt idx="12">
                  <c:v>13663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40447</c:v>
                </c:pt>
                <c:pt idx="3">
                  <c:v>31503</c:v>
                </c:pt>
                <c:pt idx="6">
                  <c:v>31134</c:v>
                </c:pt>
                <c:pt idx="9">
                  <c:v>29747</c:v>
                </c:pt>
                <c:pt idx="12">
                  <c:v>28662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16895</c:v>
                </c:pt>
                <c:pt idx="3">
                  <c:v>13493</c:v>
                </c:pt>
                <c:pt idx="6">
                  <c:v>10886</c:v>
                </c:pt>
                <c:pt idx="9">
                  <c:v>7980</c:v>
                </c:pt>
                <c:pt idx="12">
                  <c:v>5945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82694</c:v>
                </c:pt>
                <c:pt idx="3">
                  <c:v>90567</c:v>
                </c:pt>
                <c:pt idx="6">
                  <c:v>91057</c:v>
                </c:pt>
                <c:pt idx="9">
                  <c:v>90329</c:v>
                </c:pt>
                <c:pt idx="12">
                  <c:v>90329</c:v>
                </c:pt>
              </c:numCache>
            </c:numRef>
          </c:val>
        </c:ser>
        <c:dLbls>
          <c:showLegendKey val="0"/>
          <c:showVal val="0"/>
          <c:showCatName val="0"/>
          <c:showSerName val="0"/>
          <c:showPercent val="0"/>
          <c:showBubbleSize val="0"/>
        </c:dLbls>
        <c:gapWidth val="100"/>
        <c:overlap val="100"/>
        <c:axId val="96489472"/>
        <c:axId val="9649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27090</c:v>
                </c:pt>
                <c:pt idx="2">
                  <c:v>#N/A</c:v>
                </c:pt>
                <c:pt idx="3">
                  <c:v>#N/A</c:v>
                </c:pt>
                <c:pt idx="4">
                  <c:v>15025</c:v>
                </c:pt>
                <c:pt idx="5">
                  <c:v>#N/A</c:v>
                </c:pt>
                <c:pt idx="6">
                  <c:v>#N/A</c:v>
                </c:pt>
                <c:pt idx="7">
                  <c:v>11001</c:v>
                </c:pt>
                <c:pt idx="8">
                  <c:v>#N/A</c:v>
                </c:pt>
                <c:pt idx="9">
                  <c:v>#N/A</c:v>
                </c:pt>
                <c:pt idx="10">
                  <c:v>5106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489472"/>
        <c:axId val="96491392"/>
      </c:lineChart>
      <c:catAx>
        <c:axId val="9648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91392"/>
        <c:crosses val="autoZero"/>
        <c:auto val="1"/>
        <c:lblAlgn val="ctr"/>
        <c:lblOffset val="100"/>
        <c:tickLblSkip val="1"/>
        <c:tickMarkSkip val="1"/>
        <c:noMultiLvlLbl val="0"/>
      </c:catAx>
      <c:valAx>
        <c:axId val="9649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8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270,589
268,093
138.48
78,478,135
77,689,491
679,465
48,713,684
77,722,828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財政力指数は、類似団体平均をわずかに上回る</a:t>
          </a:r>
          <a:r>
            <a:rPr kumimoji="1" lang="en-US" altLang="ja-JP" sz="1300">
              <a:latin typeface="ＭＳ Ｐゴシック"/>
            </a:rPr>
            <a:t>0.86</a:t>
          </a:r>
          <a:r>
            <a:rPr kumimoji="1" lang="ja-JP" altLang="en-US" sz="1300">
              <a:latin typeface="ＭＳ Ｐゴシック"/>
            </a:rPr>
            <a:t>であり、前年度より</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今後も、経常経費の見直しを図るとともに、市税及び税外債権の徴収強化により、財政の健全化に努める。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26458</xdr:rowOff>
    </xdr:to>
    <xdr:cxnSp macro="">
      <xdr:nvCxnSpPr>
        <xdr:cNvPr id="67" name="直線コネクタ 66"/>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0" name="直線コネクタ 69"/>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40</xdr:row>
      <xdr:rowOff>26458</xdr:rowOff>
    </xdr:to>
    <xdr:cxnSp macro="">
      <xdr:nvCxnSpPr>
        <xdr:cNvPr id="73" name="直線コネクタ 72"/>
        <xdr:cNvCxnSpPr/>
      </xdr:nvCxnSpPr>
      <xdr:spPr>
        <a:xfrm>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39</xdr:row>
      <xdr:rowOff>157692</xdr:rowOff>
    </xdr:to>
    <xdr:cxnSp macro="">
      <xdr:nvCxnSpPr>
        <xdr:cNvPr id="76" name="直線コネクタ 75"/>
        <xdr:cNvCxnSpPr/>
      </xdr:nvCxnSpPr>
      <xdr:spPr>
        <a:xfrm>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6" name="円/楕円 85"/>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7"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8" name="円/楕円 87"/>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89" name="テキスト ボックス 88"/>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0" name="円/楕円 89"/>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1" name="テキスト ボックス 90"/>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2" name="円/楕円 91"/>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3" name="テキスト ボックス 92"/>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4" name="円/楕円 93"/>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5" name="テキスト ボックス 94"/>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経常収支比率は、前年度より</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ポイント悪化となった。要因としては、</a:t>
          </a:r>
          <a:r>
            <a:rPr kumimoji="1" lang="ja-JP" altLang="en-US" sz="1300">
              <a:solidFill>
                <a:schemeClr val="dk1"/>
              </a:solidFill>
              <a:effectLst/>
              <a:latin typeface="+mn-lt"/>
              <a:ea typeface="+mn-ea"/>
              <a:cs typeface="+mn-cs"/>
            </a:rPr>
            <a:t>普通交付税、臨時財政対策債の減少、消費税率改正による物件費の増</a:t>
          </a:r>
          <a:r>
            <a:rPr kumimoji="1" lang="ja-JP" altLang="ja-JP" sz="1300">
              <a:solidFill>
                <a:schemeClr val="dk1"/>
              </a:solidFill>
              <a:effectLst/>
              <a:latin typeface="+mn-lt"/>
              <a:ea typeface="+mn-ea"/>
              <a:cs typeface="+mn-cs"/>
            </a:rPr>
            <a:t>、社会情勢等の影響による扶助費の増加などが挙げられる。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今後も、経常経費の削減や公債費の抑制に努め、数値の改善を目指す。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82127</xdr:rowOff>
    </xdr:to>
    <xdr:cxnSp macro="">
      <xdr:nvCxnSpPr>
        <xdr:cNvPr id="130" name="直線コネクタ 129"/>
        <xdr:cNvCxnSpPr/>
      </xdr:nvCxnSpPr>
      <xdr:spPr>
        <a:xfrm>
          <a:off x="4114800" y="10650220"/>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20320</xdr:rowOff>
    </xdr:to>
    <xdr:cxnSp macro="">
      <xdr:nvCxnSpPr>
        <xdr:cNvPr id="133" name="直線コネクタ 132"/>
        <xdr:cNvCxnSpPr/>
      </xdr:nvCxnSpPr>
      <xdr:spPr>
        <a:xfrm>
          <a:off x="3225800" y="106100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61</xdr:row>
      <xdr:rowOff>151554</xdr:rowOff>
    </xdr:to>
    <xdr:cxnSp macro="">
      <xdr:nvCxnSpPr>
        <xdr:cNvPr id="136" name="直線コネクタ 135"/>
        <xdr:cNvCxnSpPr/>
      </xdr:nvCxnSpPr>
      <xdr:spPr>
        <a:xfrm>
          <a:off x="2336800" y="1058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62</xdr:row>
      <xdr:rowOff>60537</xdr:rowOff>
    </xdr:to>
    <xdr:cxnSp macro="">
      <xdr:nvCxnSpPr>
        <xdr:cNvPr id="139" name="直線コネクタ 138"/>
        <xdr:cNvCxnSpPr/>
      </xdr:nvCxnSpPr>
      <xdr:spPr>
        <a:xfrm flipV="1">
          <a:off x="1447800" y="105858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49" name="円/楕円 148"/>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47854</xdr:rowOff>
    </xdr:from>
    <xdr:ext cx="762000" cy="259045"/>
    <xdr:sp macro="" textlink="">
      <xdr:nvSpPr>
        <xdr:cNvPr id="150"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1" name="円/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3" name="円/楕円 152"/>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4" name="テキスト ボックス 153"/>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5" name="円/楕円 154"/>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6" name="テキスト ボックス 155"/>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57" name="円/楕円 156"/>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58" name="テキスト ボックス 157"/>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人口１人当たり人件費・物件費等決算額は、類似団体平均を約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千円下回る数値とな</a:t>
          </a:r>
          <a:r>
            <a:rPr kumimoji="1" lang="ja-JP" altLang="en-US" sz="1300">
              <a:solidFill>
                <a:schemeClr val="dk1"/>
              </a:solidFill>
              <a:effectLst/>
              <a:latin typeface="+mn-lt"/>
              <a:ea typeface="+mn-ea"/>
              <a:cs typeface="+mn-cs"/>
            </a:rPr>
            <a:t>ったが、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ぶり</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業務の民間委託の実施や消費税増税の影響により、決算額の逓増が見込まれるが、歳出経費の抑制により決算額の圧縮に努める。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47468</xdr:rowOff>
    </xdr:from>
    <xdr:to>
      <xdr:col>7</xdr:col>
      <xdr:colOff>152400</xdr:colOff>
      <xdr:row>82</xdr:row>
      <xdr:rowOff>81914</xdr:rowOff>
    </xdr:to>
    <xdr:cxnSp macro="">
      <xdr:nvCxnSpPr>
        <xdr:cNvPr id="197" name="直線コネクタ 196"/>
        <xdr:cNvCxnSpPr/>
      </xdr:nvCxnSpPr>
      <xdr:spPr>
        <a:xfrm>
          <a:off x="4114800" y="14106368"/>
          <a:ext cx="838200" cy="3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47468</xdr:rowOff>
    </xdr:from>
    <xdr:to>
      <xdr:col>6</xdr:col>
      <xdr:colOff>0</xdr:colOff>
      <xdr:row>82</xdr:row>
      <xdr:rowOff>58689</xdr:rowOff>
    </xdr:to>
    <xdr:cxnSp macro="">
      <xdr:nvCxnSpPr>
        <xdr:cNvPr id="200" name="直線コネクタ 199"/>
        <xdr:cNvCxnSpPr/>
      </xdr:nvCxnSpPr>
      <xdr:spPr>
        <a:xfrm flipV="1">
          <a:off x="3225800" y="1410636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58689</xdr:rowOff>
    </xdr:from>
    <xdr:to>
      <xdr:col>4</xdr:col>
      <xdr:colOff>482600</xdr:colOff>
      <xdr:row>82</xdr:row>
      <xdr:rowOff>91928</xdr:rowOff>
    </xdr:to>
    <xdr:cxnSp macro="">
      <xdr:nvCxnSpPr>
        <xdr:cNvPr id="203" name="直線コネクタ 202"/>
        <xdr:cNvCxnSpPr/>
      </xdr:nvCxnSpPr>
      <xdr:spPr>
        <a:xfrm flipV="1">
          <a:off x="2336800" y="1411758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90526</xdr:rowOff>
    </xdr:from>
    <xdr:to>
      <xdr:col>3</xdr:col>
      <xdr:colOff>279400</xdr:colOff>
      <xdr:row>82</xdr:row>
      <xdr:rowOff>91928</xdr:rowOff>
    </xdr:to>
    <xdr:cxnSp macro="">
      <xdr:nvCxnSpPr>
        <xdr:cNvPr id="206" name="直線コネクタ 205"/>
        <xdr:cNvCxnSpPr/>
      </xdr:nvCxnSpPr>
      <xdr:spPr>
        <a:xfrm>
          <a:off x="1447800" y="14149426"/>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31114</xdr:rowOff>
    </xdr:from>
    <xdr:to>
      <xdr:col>7</xdr:col>
      <xdr:colOff>203200</xdr:colOff>
      <xdr:row>82</xdr:row>
      <xdr:rowOff>132714</xdr:rowOff>
    </xdr:to>
    <xdr:sp macro="" textlink="">
      <xdr:nvSpPr>
        <xdr:cNvPr id="216" name="円/楕円 215"/>
        <xdr:cNvSpPr/>
      </xdr:nvSpPr>
      <xdr:spPr>
        <a:xfrm>
          <a:off x="49022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47641</xdr:rowOff>
    </xdr:from>
    <xdr:ext cx="762000" cy="259045"/>
    <xdr:sp macro="" textlink="">
      <xdr:nvSpPr>
        <xdr:cNvPr id="217" name="人件費・物件費等の状況該当値テキスト"/>
        <xdr:cNvSpPr txBox="1"/>
      </xdr:nvSpPr>
      <xdr:spPr>
        <a:xfrm>
          <a:off x="5041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168118</xdr:rowOff>
    </xdr:from>
    <xdr:to>
      <xdr:col>6</xdr:col>
      <xdr:colOff>50800</xdr:colOff>
      <xdr:row>82</xdr:row>
      <xdr:rowOff>98268</xdr:rowOff>
    </xdr:to>
    <xdr:sp macro="" textlink="">
      <xdr:nvSpPr>
        <xdr:cNvPr id="218" name="円/楕円 217"/>
        <xdr:cNvSpPr/>
      </xdr:nvSpPr>
      <xdr:spPr>
        <a:xfrm>
          <a:off x="4064000" y="140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108445</xdr:rowOff>
    </xdr:from>
    <xdr:ext cx="736600" cy="259045"/>
    <xdr:sp macro="" textlink="">
      <xdr:nvSpPr>
        <xdr:cNvPr id="219" name="テキスト ボックス 218"/>
        <xdr:cNvSpPr txBox="1"/>
      </xdr:nvSpPr>
      <xdr:spPr>
        <a:xfrm>
          <a:off x="3733800" y="138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86,937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7889</xdr:rowOff>
    </xdr:from>
    <xdr:to>
      <xdr:col>4</xdr:col>
      <xdr:colOff>533400</xdr:colOff>
      <xdr:row>82</xdr:row>
      <xdr:rowOff>109489</xdr:rowOff>
    </xdr:to>
    <xdr:sp macro="" textlink="">
      <xdr:nvSpPr>
        <xdr:cNvPr id="220" name="円/楕円 219"/>
        <xdr:cNvSpPr/>
      </xdr:nvSpPr>
      <xdr:spPr>
        <a:xfrm>
          <a:off x="3175000" y="140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119666</xdr:rowOff>
    </xdr:from>
    <xdr:ext cx="762000" cy="259045"/>
    <xdr:sp macro="" textlink="">
      <xdr:nvSpPr>
        <xdr:cNvPr id="221" name="テキスト ボックス 220"/>
        <xdr:cNvSpPr txBox="1"/>
      </xdr:nvSpPr>
      <xdr:spPr>
        <a:xfrm>
          <a:off x="2844800" y="138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41128</xdr:rowOff>
    </xdr:from>
    <xdr:to>
      <xdr:col>3</xdr:col>
      <xdr:colOff>330200</xdr:colOff>
      <xdr:row>82</xdr:row>
      <xdr:rowOff>142728</xdr:rowOff>
    </xdr:to>
    <xdr:sp macro="" textlink="">
      <xdr:nvSpPr>
        <xdr:cNvPr id="222" name="円/楕円 221"/>
        <xdr:cNvSpPr/>
      </xdr:nvSpPr>
      <xdr:spPr>
        <a:xfrm>
          <a:off x="2286000" y="141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152905</xdr:rowOff>
    </xdr:from>
    <xdr:ext cx="762000" cy="259045"/>
    <xdr:sp macro="" textlink="">
      <xdr:nvSpPr>
        <xdr:cNvPr id="223" name="テキスト ボックス 222"/>
        <xdr:cNvSpPr txBox="1"/>
      </xdr:nvSpPr>
      <xdr:spPr>
        <a:xfrm>
          <a:off x="1955800" y="138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39726</xdr:rowOff>
    </xdr:from>
    <xdr:to>
      <xdr:col>2</xdr:col>
      <xdr:colOff>127000</xdr:colOff>
      <xdr:row>82</xdr:row>
      <xdr:rowOff>141326</xdr:rowOff>
    </xdr:to>
    <xdr:sp macro="" textlink="">
      <xdr:nvSpPr>
        <xdr:cNvPr id="224" name="円/楕円 223"/>
        <xdr:cNvSpPr/>
      </xdr:nvSpPr>
      <xdr:spPr>
        <a:xfrm>
          <a:off x="1397000" y="140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151503</xdr:rowOff>
    </xdr:from>
    <xdr:ext cx="762000" cy="259045"/>
    <xdr:sp macro="" textlink="">
      <xdr:nvSpPr>
        <xdr:cNvPr id="225" name="テキスト ボックス 224"/>
        <xdr:cNvSpPr txBox="1"/>
      </xdr:nvSpPr>
      <xdr:spPr>
        <a:xfrm>
          <a:off x="1066800" y="1386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職員構成の変動（採用・退職による給料月額の変動、経験年数階層の変動等）が大きかったため、</a:t>
          </a:r>
          <a:r>
            <a:rPr kumimoji="1" lang="en-US" altLang="ja-JP" sz="1300">
              <a:latin typeface="ＭＳ Ｐゴシック"/>
            </a:rPr>
            <a:t>101.3</a:t>
          </a:r>
          <a:r>
            <a:rPr kumimoji="1" lang="ja-JP" altLang="en-US" sz="1300">
              <a:latin typeface="ＭＳ Ｐゴシック"/>
            </a:rPr>
            <a:t>となっており、昨年比</a:t>
          </a:r>
          <a:r>
            <a:rPr kumimoji="1" lang="en-US" altLang="ja-JP" sz="1300">
              <a:latin typeface="ＭＳ Ｐゴシック"/>
            </a:rPr>
            <a:t>0.3</a:t>
          </a:r>
          <a:r>
            <a:rPr kumimoji="1" lang="ja-JP" altLang="en-US" sz="1300">
              <a:latin typeface="ＭＳ Ｐゴシック"/>
            </a:rPr>
            <a:t>ポイント上昇している。</a:t>
          </a:r>
        </a:p>
        <a:p>
          <a:r>
            <a:rPr kumimoji="1" lang="ja-JP" altLang="en-US" sz="1300">
              <a:latin typeface="ＭＳ Ｐゴシック"/>
            </a:rPr>
            <a:t>　 今後も引き続き、国、類似団体等の給与制度の動向を注視し、給与制度の適正化に努める。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121859</xdr:rowOff>
    </xdr:to>
    <xdr:cxnSp macro="">
      <xdr:nvCxnSpPr>
        <xdr:cNvPr id="261" name="直線コネクタ 260"/>
        <xdr:cNvCxnSpPr/>
      </xdr:nvCxnSpPr>
      <xdr:spPr>
        <a:xfrm>
          <a:off x="16179800" y="1431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89</xdr:row>
      <xdr:rowOff>907</xdr:rowOff>
    </xdr:to>
    <xdr:cxnSp macro="">
      <xdr:nvCxnSpPr>
        <xdr:cNvPr id="264" name="直線コネクタ 263"/>
        <xdr:cNvCxnSpPr/>
      </xdr:nvCxnSpPr>
      <xdr:spPr>
        <a:xfrm flipV="1">
          <a:off x="15290800" y="14317738"/>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6" name="テキスト ボックス 26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89</xdr:row>
      <xdr:rowOff>907</xdr:rowOff>
    </xdr:to>
    <xdr:cxnSp macro="">
      <xdr:nvCxnSpPr>
        <xdr:cNvPr id="267" name="直線コネクタ 266"/>
        <xdr:cNvCxnSpPr/>
      </xdr:nvCxnSpPr>
      <xdr:spPr>
        <a:xfrm>
          <a:off x="14401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126395</xdr:rowOff>
    </xdr:to>
    <xdr:cxnSp macro="">
      <xdr:nvCxnSpPr>
        <xdr:cNvPr id="270" name="直線コネクタ 269"/>
        <xdr:cNvCxnSpPr/>
      </xdr:nvCxnSpPr>
      <xdr:spPr>
        <a:xfrm>
          <a:off x="13512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80" name="円/楕円 279"/>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81"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82" name="円/楕円 281"/>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83" name="テキスト ボックス 282"/>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84" name="円/楕円 283"/>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85" name="テキスト ボックス 284"/>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6" name="円/楕円 285"/>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7" name="テキスト ボックス 286"/>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8" name="円/楕円 287"/>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89" name="テキスト ボックス 288"/>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加古川市第５次行革緊急行動計画に基づき、平成</a:t>
          </a:r>
          <a:r>
            <a:rPr kumimoji="1" lang="en-US" altLang="ja-JP" sz="1300">
              <a:latin typeface="ＭＳ Ｐゴシック"/>
            </a:rPr>
            <a:t>23</a:t>
          </a:r>
          <a:r>
            <a:rPr kumimoji="1" lang="ja-JP" altLang="en-US" sz="1300">
              <a:latin typeface="ＭＳ Ｐゴシック"/>
            </a:rPr>
            <a:t>年度当初</a:t>
          </a:r>
          <a:r>
            <a:rPr kumimoji="1" lang="en-US" altLang="ja-JP" sz="1300">
              <a:latin typeface="ＭＳ Ｐゴシック"/>
            </a:rPr>
            <a:t>1,700</a:t>
          </a:r>
          <a:r>
            <a:rPr kumimoji="1" lang="ja-JP" altLang="en-US" sz="1300">
              <a:latin typeface="ＭＳ Ｐゴシック"/>
            </a:rPr>
            <a:t>人体制を基本とし、事務の効率化や民間委託の推進等により、新規採用者数は必要最小限に抑制しているところであり、人口千人当たり職員数はほぼ横ばいで推移している。</a:t>
          </a:r>
        </a:p>
        <a:p>
          <a:r>
            <a:rPr kumimoji="1" lang="ja-JP" altLang="en-US" sz="1300">
              <a:latin typeface="ＭＳ Ｐゴシック"/>
            </a:rPr>
            <a:t>　今後も引き続き、類似団体の職員数等を注視し、定員の適正化を推進する。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163285</xdr:rowOff>
    </xdr:from>
    <xdr:to>
      <xdr:col>24</xdr:col>
      <xdr:colOff>558800</xdr:colOff>
      <xdr:row>60</xdr:row>
      <xdr:rowOff>166733</xdr:rowOff>
    </xdr:to>
    <xdr:cxnSp macro="">
      <xdr:nvCxnSpPr>
        <xdr:cNvPr id="326" name="直線コネクタ 325"/>
        <xdr:cNvCxnSpPr/>
      </xdr:nvCxnSpPr>
      <xdr:spPr>
        <a:xfrm>
          <a:off x="16179800" y="1045028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7"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61</xdr:row>
      <xdr:rowOff>2177</xdr:rowOff>
    </xdr:to>
    <xdr:cxnSp macro="">
      <xdr:nvCxnSpPr>
        <xdr:cNvPr id="329" name="直線コネクタ 328"/>
        <xdr:cNvCxnSpPr/>
      </xdr:nvCxnSpPr>
      <xdr:spPr>
        <a:xfrm flipV="1">
          <a:off x="15290800" y="104502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31" name="テキスト ボックス 330"/>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2177</xdr:rowOff>
    </xdr:from>
    <xdr:to>
      <xdr:col>22</xdr:col>
      <xdr:colOff>203200</xdr:colOff>
      <xdr:row>61</xdr:row>
      <xdr:rowOff>29754</xdr:rowOff>
    </xdr:to>
    <xdr:cxnSp macro="">
      <xdr:nvCxnSpPr>
        <xdr:cNvPr id="332" name="直線コネクタ 331"/>
        <xdr:cNvCxnSpPr/>
      </xdr:nvCxnSpPr>
      <xdr:spPr>
        <a:xfrm flipV="1">
          <a:off x="14401800" y="1046062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4" name="テキスト ボックス 333"/>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29754</xdr:rowOff>
    </xdr:from>
    <xdr:to>
      <xdr:col>21</xdr:col>
      <xdr:colOff>0</xdr:colOff>
      <xdr:row>61</xdr:row>
      <xdr:rowOff>71120</xdr:rowOff>
    </xdr:to>
    <xdr:cxnSp macro="">
      <xdr:nvCxnSpPr>
        <xdr:cNvPr id="335" name="直線コネクタ 334"/>
        <xdr:cNvCxnSpPr/>
      </xdr:nvCxnSpPr>
      <xdr:spPr>
        <a:xfrm flipV="1">
          <a:off x="13512800" y="1048820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7" name="テキスト ボックス 336"/>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9" name="テキスト ボックス 33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115933</xdr:rowOff>
    </xdr:from>
    <xdr:to>
      <xdr:col>24</xdr:col>
      <xdr:colOff>609600</xdr:colOff>
      <xdr:row>61</xdr:row>
      <xdr:rowOff>46083</xdr:rowOff>
    </xdr:to>
    <xdr:sp macro="" textlink="">
      <xdr:nvSpPr>
        <xdr:cNvPr id="345" name="円/楕円 344"/>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132460</xdr:rowOff>
    </xdr:from>
    <xdr:ext cx="762000" cy="259045"/>
    <xdr:sp macro="" textlink="">
      <xdr:nvSpPr>
        <xdr:cNvPr id="346"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112485</xdr:rowOff>
    </xdr:from>
    <xdr:to>
      <xdr:col>23</xdr:col>
      <xdr:colOff>457200</xdr:colOff>
      <xdr:row>61</xdr:row>
      <xdr:rowOff>42635</xdr:rowOff>
    </xdr:to>
    <xdr:sp macro="" textlink="">
      <xdr:nvSpPr>
        <xdr:cNvPr id="347" name="円/楕円 346"/>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52812</xdr:rowOff>
    </xdr:from>
    <xdr:ext cx="736600" cy="259045"/>
    <xdr:sp macro="" textlink="">
      <xdr:nvSpPr>
        <xdr:cNvPr id="348" name="テキスト ボックス 347"/>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9" name="円/楕円 348"/>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50" name="テキスト ボックス 349"/>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150404</xdr:rowOff>
    </xdr:from>
    <xdr:to>
      <xdr:col>21</xdr:col>
      <xdr:colOff>50800</xdr:colOff>
      <xdr:row>61</xdr:row>
      <xdr:rowOff>80554</xdr:rowOff>
    </xdr:to>
    <xdr:sp macro="" textlink="">
      <xdr:nvSpPr>
        <xdr:cNvPr id="351" name="円/楕円 350"/>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90731</xdr:rowOff>
    </xdr:from>
    <xdr:ext cx="762000" cy="259045"/>
    <xdr:sp macro="" textlink="">
      <xdr:nvSpPr>
        <xdr:cNvPr id="352" name="テキスト ボックス 351"/>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53" name="円/楕円 352"/>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132097</xdr:rowOff>
    </xdr:from>
    <xdr:ext cx="762000" cy="259045"/>
    <xdr:sp macro="" textlink="">
      <xdr:nvSpPr>
        <xdr:cNvPr id="354" name="テキスト ボックス 353"/>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実質公債費比率は改善を続けており、平成</a:t>
          </a:r>
          <a:r>
            <a:rPr kumimoji="1" lang="en-US" altLang="ja-JP" sz="1300">
              <a:latin typeface="ＭＳ Ｐゴシック"/>
            </a:rPr>
            <a:t>26</a:t>
          </a:r>
          <a:r>
            <a:rPr kumimoji="1" lang="ja-JP" altLang="en-US" sz="1300">
              <a:latin typeface="ＭＳ Ｐゴシック"/>
            </a:rPr>
            <a:t>年度も前年度より</a:t>
          </a:r>
          <a:r>
            <a:rPr kumimoji="1" lang="en-US" altLang="ja-JP" sz="1300">
              <a:latin typeface="ＭＳ Ｐゴシック"/>
            </a:rPr>
            <a:t>0.8</a:t>
          </a:r>
          <a:r>
            <a:rPr kumimoji="1" lang="ja-JP" altLang="en-US" sz="1300">
              <a:latin typeface="ＭＳ Ｐゴシック"/>
            </a:rPr>
            <a:t>ポイント改善し、</a:t>
          </a:r>
          <a:r>
            <a:rPr kumimoji="1" lang="en-US" altLang="ja-JP" sz="1300">
              <a:latin typeface="ＭＳ Ｐゴシック"/>
            </a:rPr>
            <a:t>5.9%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過去の投資的事業の抑制により逓減傾向にある実質公債費比率であるが、今後は広域ごみ処理施設建設事業等の大型事業により、公債費の増加が見込まれるため、その他の投資的事業において、事業実施の可否・時期を慎重に見極め、公債費の平準化に努め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16691</xdr:rowOff>
    </xdr:from>
    <xdr:to>
      <xdr:col>24</xdr:col>
      <xdr:colOff>558800</xdr:colOff>
      <xdr:row>40</xdr:row>
      <xdr:rowOff>71846</xdr:rowOff>
    </xdr:to>
    <xdr:cxnSp macro="">
      <xdr:nvCxnSpPr>
        <xdr:cNvPr id="389" name="直線コネクタ 388"/>
        <xdr:cNvCxnSpPr/>
      </xdr:nvCxnSpPr>
      <xdr:spPr>
        <a:xfrm flipV="1">
          <a:off x="16179800" y="687469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90"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71846</xdr:rowOff>
    </xdr:from>
    <xdr:to>
      <xdr:col>23</xdr:col>
      <xdr:colOff>406400</xdr:colOff>
      <xdr:row>40</xdr:row>
      <xdr:rowOff>140788</xdr:rowOff>
    </xdr:to>
    <xdr:cxnSp macro="">
      <xdr:nvCxnSpPr>
        <xdr:cNvPr id="392" name="直線コネクタ 391"/>
        <xdr:cNvCxnSpPr/>
      </xdr:nvCxnSpPr>
      <xdr:spPr>
        <a:xfrm flipV="1">
          <a:off x="15290800" y="692984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4" name="テキスト ボックス 39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140788</xdr:rowOff>
    </xdr:from>
    <xdr:to>
      <xdr:col>22</xdr:col>
      <xdr:colOff>203200</xdr:colOff>
      <xdr:row>41</xdr:row>
      <xdr:rowOff>10704</xdr:rowOff>
    </xdr:to>
    <xdr:cxnSp macro="">
      <xdr:nvCxnSpPr>
        <xdr:cNvPr id="395" name="直線コネクタ 394"/>
        <xdr:cNvCxnSpPr/>
      </xdr:nvCxnSpPr>
      <xdr:spPr>
        <a:xfrm flipV="1">
          <a:off x="14401800" y="699878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7" name="テキスト ボックス 396"/>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10704</xdr:rowOff>
    </xdr:from>
    <xdr:to>
      <xdr:col>21</xdr:col>
      <xdr:colOff>0</xdr:colOff>
      <xdr:row>41</xdr:row>
      <xdr:rowOff>45176</xdr:rowOff>
    </xdr:to>
    <xdr:cxnSp macro="">
      <xdr:nvCxnSpPr>
        <xdr:cNvPr id="398" name="直線コネクタ 397"/>
        <xdr:cNvCxnSpPr/>
      </xdr:nvCxnSpPr>
      <xdr:spPr>
        <a:xfrm flipV="1">
          <a:off x="13512800" y="70401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400" name="テキスト ボックス 399"/>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2" name="テキスト ボックス 401"/>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137341</xdr:rowOff>
    </xdr:from>
    <xdr:to>
      <xdr:col>24</xdr:col>
      <xdr:colOff>609600</xdr:colOff>
      <xdr:row>40</xdr:row>
      <xdr:rowOff>67491</xdr:rowOff>
    </xdr:to>
    <xdr:sp macro="" textlink="">
      <xdr:nvSpPr>
        <xdr:cNvPr id="408" name="円/楕円 407"/>
        <xdr:cNvSpPr/>
      </xdr:nvSpPr>
      <xdr:spPr>
        <a:xfrm>
          <a:off x="169672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153868</xdr:rowOff>
    </xdr:from>
    <xdr:ext cx="762000" cy="259045"/>
    <xdr:sp macro="" textlink="">
      <xdr:nvSpPr>
        <xdr:cNvPr id="409" name="公債費負担の状況該当値テキスト"/>
        <xdr:cNvSpPr txBox="1"/>
      </xdr:nvSpPr>
      <xdr:spPr>
        <a:xfrm>
          <a:off x="17106900" y="66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21046</xdr:rowOff>
    </xdr:from>
    <xdr:to>
      <xdr:col>23</xdr:col>
      <xdr:colOff>457200</xdr:colOff>
      <xdr:row>40</xdr:row>
      <xdr:rowOff>122646</xdr:rowOff>
    </xdr:to>
    <xdr:sp macro="" textlink="">
      <xdr:nvSpPr>
        <xdr:cNvPr id="410" name="円/楕円 409"/>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132823</xdr:rowOff>
    </xdr:from>
    <xdr:ext cx="736600" cy="259045"/>
    <xdr:sp macro="" textlink="">
      <xdr:nvSpPr>
        <xdr:cNvPr id="411" name="テキスト ボックス 410"/>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89988</xdr:rowOff>
    </xdr:from>
    <xdr:to>
      <xdr:col>22</xdr:col>
      <xdr:colOff>254000</xdr:colOff>
      <xdr:row>41</xdr:row>
      <xdr:rowOff>20138</xdr:rowOff>
    </xdr:to>
    <xdr:sp macro="" textlink="">
      <xdr:nvSpPr>
        <xdr:cNvPr id="412" name="円/楕円 411"/>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30315</xdr:rowOff>
    </xdr:from>
    <xdr:ext cx="762000" cy="259045"/>
    <xdr:sp macro="" textlink="">
      <xdr:nvSpPr>
        <xdr:cNvPr id="413" name="テキスト ボックス 412"/>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131354</xdr:rowOff>
    </xdr:from>
    <xdr:to>
      <xdr:col>21</xdr:col>
      <xdr:colOff>50800</xdr:colOff>
      <xdr:row>41</xdr:row>
      <xdr:rowOff>61504</xdr:rowOff>
    </xdr:to>
    <xdr:sp macro="" textlink="">
      <xdr:nvSpPr>
        <xdr:cNvPr id="414" name="円/楕円 413"/>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71681</xdr:rowOff>
    </xdr:from>
    <xdr:ext cx="762000" cy="259045"/>
    <xdr:sp macro="" textlink="">
      <xdr:nvSpPr>
        <xdr:cNvPr id="415" name="テキスト ボックス 414"/>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165826</xdr:rowOff>
    </xdr:from>
    <xdr:to>
      <xdr:col>19</xdr:col>
      <xdr:colOff>533400</xdr:colOff>
      <xdr:row>41</xdr:row>
      <xdr:rowOff>95976</xdr:rowOff>
    </xdr:to>
    <xdr:sp macro="" textlink="">
      <xdr:nvSpPr>
        <xdr:cNvPr id="416" name="円/楕円 415"/>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106153</xdr:rowOff>
    </xdr:from>
    <xdr:ext cx="762000" cy="259045"/>
    <xdr:sp macro="" textlink="">
      <xdr:nvSpPr>
        <xdr:cNvPr id="417" name="テキスト ボックス 416"/>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将来負担比率は、将来負担額を、基金などの充当可能財源が上回ったため、該当なしとなった。</a:t>
          </a:r>
          <a:endParaRPr kumimoji="1" lang="en-US" altLang="ja-JP" sz="1300">
            <a:latin typeface="ＭＳ Ｐゴシック"/>
          </a:endParaRPr>
        </a:p>
        <a:p>
          <a:r>
            <a:rPr kumimoji="1" lang="ja-JP" altLang="en-US" sz="1300">
              <a:latin typeface="ＭＳ Ｐゴシック"/>
            </a:rPr>
            <a:t>　要因としては、土地開発公社の経営健全化計画に基づく債務残高の圧縮が挙げられる。</a:t>
          </a:r>
          <a:endParaRPr kumimoji="1" lang="en-US" altLang="ja-JP" sz="1300">
            <a:latin typeface="ＭＳ Ｐゴシック"/>
          </a:endParaRPr>
        </a:p>
        <a:p>
          <a:r>
            <a:rPr kumimoji="1" lang="ja-JP" altLang="en-US" sz="1300">
              <a:latin typeface="ＭＳ Ｐゴシック"/>
            </a:rPr>
            <a:t>　今後は、広域ごみ処理施設建設事業等の大型事業により、市債残高の増加が見込まれるため、その他の投資的事業において、事業実施の可否・時期を慎重に見極め、新発債の抑制に努める。</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54247</xdr:rowOff>
    </xdr:from>
    <xdr:to>
      <xdr:col>23</xdr:col>
      <xdr:colOff>406400</xdr:colOff>
      <xdr:row>15</xdr:row>
      <xdr:rowOff>52856</xdr:rowOff>
    </xdr:to>
    <xdr:cxnSp macro="">
      <xdr:nvCxnSpPr>
        <xdr:cNvPr id="453" name="直線コネクタ 452"/>
        <xdr:cNvCxnSpPr/>
      </xdr:nvCxnSpPr>
      <xdr:spPr>
        <a:xfrm flipV="1">
          <a:off x="15290800" y="2454547"/>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4"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52856</xdr:rowOff>
    </xdr:from>
    <xdr:to>
      <xdr:col>22</xdr:col>
      <xdr:colOff>203200</xdr:colOff>
      <xdr:row>15</xdr:row>
      <xdr:rowOff>170059</xdr:rowOff>
    </xdr:to>
    <xdr:cxnSp macro="">
      <xdr:nvCxnSpPr>
        <xdr:cNvPr id="456" name="直線コネクタ 455"/>
        <xdr:cNvCxnSpPr/>
      </xdr:nvCxnSpPr>
      <xdr:spPr>
        <a:xfrm flipV="1">
          <a:off x="14401800" y="262460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58" name="テキスト ボックス 457"/>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170059</xdr:rowOff>
    </xdr:from>
    <xdr:to>
      <xdr:col>21</xdr:col>
      <xdr:colOff>0</xdr:colOff>
      <xdr:row>18</xdr:row>
      <xdr:rowOff>2721</xdr:rowOff>
    </xdr:to>
    <xdr:cxnSp macro="">
      <xdr:nvCxnSpPr>
        <xdr:cNvPr id="459" name="直線コネクタ 458"/>
        <xdr:cNvCxnSpPr/>
      </xdr:nvCxnSpPr>
      <xdr:spPr>
        <a:xfrm flipV="1">
          <a:off x="13512800" y="2741809"/>
          <a:ext cx="889000" cy="34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61" name="テキスト ボックス 460"/>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65919</xdr:rowOff>
    </xdr:from>
    <xdr:to>
      <xdr:col>21</xdr:col>
      <xdr:colOff>50800</xdr:colOff>
      <xdr:row>17</xdr:row>
      <xdr:rowOff>167519</xdr:rowOff>
    </xdr:to>
    <xdr:sp macro="" textlink="">
      <xdr:nvSpPr>
        <xdr:cNvPr id="462" name="フローチャート : 判断 461"/>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3" name="テキスト ボックス 462"/>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4" name="フローチャート : 判断 463"/>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5" name="テキスト ボックス 464"/>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3447</xdr:rowOff>
    </xdr:from>
    <xdr:to>
      <xdr:col>23</xdr:col>
      <xdr:colOff>457200</xdr:colOff>
      <xdr:row>14</xdr:row>
      <xdr:rowOff>105047</xdr:rowOff>
    </xdr:to>
    <xdr:sp macro="" textlink="">
      <xdr:nvSpPr>
        <xdr:cNvPr id="471" name="円/楕円 470"/>
        <xdr:cNvSpPr/>
      </xdr:nvSpPr>
      <xdr:spPr>
        <a:xfrm>
          <a:off x="16129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115224</xdr:rowOff>
    </xdr:from>
    <xdr:ext cx="736600" cy="259045"/>
    <xdr:sp macro="" textlink="">
      <xdr:nvSpPr>
        <xdr:cNvPr id="472" name="テキスト ボックス 471"/>
        <xdr:cNvSpPr txBox="1"/>
      </xdr:nvSpPr>
      <xdr:spPr>
        <a:xfrm>
          <a:off x="15798800" y="217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73" name="円/楕円 472"/>
        <xdr:cNvSpPr/>
      </xdr:nvSpPr>
      <xdr:spPr>
        <a:xfrm>
          <a:off x="15240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74" name="テキスト ボックス 473"/>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119259</xdr:rowOff>
    </xdr:from>
    <xdr:to>
      <xdr:col>21</xdr:col>
      <xdr:colOff>50800</xdr:colOff>
      <xdr:row>16</xdr:row>
      <xdr:rowOff>49409</xdr:rowOff>
    </xdr:to>
    <xdr:sp macro="" textlink="">
      <xdr:nvSpPr>
        <xdr:cNvPr id="475" name="円/楕円 474"/>
        <xdr:cNvSpPr/>
      </xdr:nvSpPr>
      <xdr:spPr>
        <a:xfrm>
          <a:off x="14351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59586</xdr:rowOff>
    </xdr:from>
    <xdr:ext cx="762000" cy="259045"/>
    <xdr:sp macro="" textlink="">
      <xdr:nvSpPr>
        <xdr:cNvPr id="476" name="テキスト ボックス 475"/>
        <xdr:cNvSpPr txBox="1"/>
      </xdr:nvSpPr>
      <xdr:spPr>
        <a:xfrm>
          <a:off x="14020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123371</xdr:rowOff>
    </xdr:from>
    <xdr:to>
      <xdr:col>19</xdr:col>
      <xdr:colOff>533400</xdr:colOff>
      <xdr:row>18</xdr:row>
      <xdr:rowOff>53521</xdr:rowOff>
    </xdr:to>
    <xdr:sp macro="" textlink="">
      <xdr:nvSpPr>
        <xdr:cNvPr id="477" name="円/楕円 476"/>
        <xdr:cNvSpPr/>
      </xdr:nvSpPr>
      <xdr:spPr>
        <a:xfrm>
          <a:off x="13462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63698</xdr:rowOff>
    </xdr:from>
    <xdr:ext cx="762000" cy="259045"/>
    <xdr:sp macro="" textlink="">
      <xdr:nvSpPr>
        <xdr:cNvPr id="478" name="テキスト ボックス 477"/>
        <xdr:cNvSpPr txBox="1"/>
      </xdr:nvSpPr>
      <xdr:spPr>
        <a:xfrm>
          <a:off x="13131800" y="280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270,589
268,093
138.48
78,478,135
77,689,491
679,465
48,713,684
77,722,828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年度においては、</a:t>
          </a:r>
          <a:r>
            <a:rPr kumimoji="1" lang="ja-JP" altLang="en-US" sz="1300">
              <a:solidFill>
                <a:schemeClr val="dk1"/>
              </a:solidFill>
              <a:effectLst/>
              <a:latin typeface="+mn-ea"/>
              <a:ea typeface="+mn-ea"/>
              <a:cs typeface="+mn-cs"/>
            </a:rPr>
            <a:t>再任用職員及び任期付短時間勤務職員制度運用開始の</a:t>
          </a:r>
          <a:r>
            <a:rPr kumimoji="1" lang="ja-JP" altLang="ja-JP" sz="1300">
              <a:solidFill>
                <a:schemeClr val="dk1"/>
              </a:solidFill>
              <a:effectLst/>
              <a:latin typeface="+mn-ea"/>
              <a:ea typeface="+mn-ea"/>
              <a:cs typeface="+mn-cs"/>
            </a:rPr>
            <a:t>影響を受け、前年度比</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ポイント悪化し、類似団体平均を</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ポイント上回る数値となった。</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29028</xdr:rowOff>
    </xdr:to>
    <xdr:cxnSp macro="">
      <xdr:nvCxnSpPr>
        <xdr:cNvPr id="66" name="直線コネクタ 65"/>
        <xdr:cNvCxnSpPr/>
      </xdr:nvCxnSpPr>
      <xdr:spPr>
        <a:xfrm>
          <a:off x="3987800" y="6500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124278</xdr:rowOff>
    </xdr:from>
    <xdr:to>
      <xdr:col>5</xdr:col>
      <xdr:colOff>549275</xdr:colOff>
      <xdr:row>37</xdr:row>
      <xdr:rowOff>156936</xdr:rowOff>
    </xdr:to>
    <xdr:cxnSp macro="">
      <xdr:nvCxnSpPr>
        <xdr:cNvPr id="69" name="直線コネクタ 68"/>
        <xdr:cNvCxnSpPr/>
      </xdr:nvCxnSpPr>
      <xdr:spPr>
        <a:xfrm>
          <a:off x="3098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38</xdr:row>
      <xdr:rowOff>105228</xdr:rowOff>
    </xdr:to>
    <xdr:cxnSp macro="">
      <xdr:nvCxnSpPr>
        <xdr:cNvPr id="72" name="直線コネクタ 71"/>
        <xdr:cNvCxnSpPr/>
      </xdr:nvCxnSpPr>
      <xdr:spPr>
        <a:xfrm flipV="1">
          <a:off x="2209800" y="6467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105228</xdr:rowOff>
    </xdr:from>
    <xdr:to>
      <xdr:col>3</xdr:col>
      <xdr:colOff>142875</xdr:colOff>
      <xdr:row>38</xdr:row>
      <xdr:rowOff>159657</xdr:rowOff>
    </xdr:to>
    <xdr:cxnSp macro="">
      <xdr:nvCxnSpPr>
        <xdr:cNvPr id="75" name="直線コネクタ 74"/>
        <xdr:cNvCxnSpPr/>
      </xdr:nvCxnSpPr>
      <xdr:spPr>
        <a:xfrm flipV="1">
          <a:off x="1320800" y="662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5" name="円/楕円 84"/>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6"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106136</xdr:rowOff>
    </xdr:from>
    <xdr:to>
      <xdr:col>5</xdr:col>
      <xdr:colOff>600075</xdr:colOff>
      <xdr:row>38</xdr:row>
      <xdr:rowOff>36286</xdr:rowOff>
    </xdr:to>
    <xdr:sp macro="" textlink="">
      <xdr:nvSpPr>
        <xdr:cNvPr id="87" name="円/楕円 86"/>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88" name="テキスト ボックス 87"/>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89" name="円/楕円 88"/>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159855</xdr:rowOff>
    </xdr:from>
    <xdr:ext cx="762000" cy="259045"/>
    <xdr:sp macro="" textlink="">
      <xdr:nvSpPr>
        <xdr:cNvPr id="90" name="テキスト ボックス 89"/>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54428</xdr:rowOff>
    </xdr:from>
    <xdr:to>
      <xdr:col>3</xdr:col>
      <xdr:colOff>193675</xdr:colOff>
      <xdr:row>38</xdr:row>
      <xdr:rowOff>156028</xdr:rowOff>
    </xdr:to>
    <xdr:sp macro="" textlink="">
      <xdr:nvSpPr>
        <xdr:cNvPr id="91" name="円/楕円 90"/>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140805</xdr:rowOff>
    </xdr:from>
    <xdr:ext cx="762000" cy="259045"/>
    <xdr:sp macro="" textlink="">
      <xdr:nvSpPr>
        <xdr:cNvPr id="92" name="テキスト ボックス 91"/>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3" name="円/楕円 92"/>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94" name="テキスト ボックス 93"/>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物件費に係る経常収支比率は、</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年連続の上昇となった。また、類似団体平均を下回る数値ではあるが、全国平均や兵庫県平均と比べると高い数値となっている。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これは、総経費抑制の観点から、業務の民間委託を進めたことにより、委託料（物件費）が増加したためと考えられる。今後</a:t>
          </a:r>
          <a:r>
            <a:rPr kumimoji="1" lang="ja-JP" altLang="en-US" sz="1300">
              <a:solidFill>
                <a:schemeClr val="dk1"/>
              </a:solidFill>
              <a:effectLst/>
              <a:latin typeface="+mn-ea"/>
              <a:ea typeface="+mn-ea"/>
              <a:cs typeface="+mn-cs"/>
            </a:rPr>
            <a:t>は委託内容を精査するなど</a:t>
          </a:r>
          <a:r>
            <a:rPr kumimoji="1" lang="ja-JP" altLang="ja-JP" sz="1300">
              <a:solidFill>
                <a:schemeClr val="dk1"/>
              </a:solidFill>
              <a:effectLst/>
              <a:latin typeface="+mn-ea"/>
              <a:ea typeface="+mn-ea"/>
              <a:cs typeface="+mn-cs"/>
            </a:rPr>
            <a:t>物件費の抑制に努める。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133350</xdr:rowOff>
    </xdr:to>
    <xdr:cxnSp macro="">
      <xdr:nvCxnSpPr>
        <xdr:cNvPr id="127" name="直線コネクタ 126"/>
        <xdr:cNvCxnSpPr/>
      </xdr:nvCxnSpPr>
      <xdr:spPr>
        <a:xfrm>
          <a:off x="15671800" y="2933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19050</xdr:rowOff>
    </xdr:to>
    <xdr:cxnSp macro="">
      <xdr:nvCxnSpPr>
        <xdr:cNvPr id="130" name="直線コネクタ 129"/>
        <xdr:cNvCxnSpPr/>
      </xdr:nvCxnSpPr>
      <xdr:spPr>
        <a:xfrm>
          <a:off x="14782800" y="290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16</xdr:row>
      <xdr:rowOff>165100</xdr:rowOff>
    </xdr:to>
    <xdr:cxnSp macro="">
      <xdr:nvCxnSpPr>
        <xdr:cNvPr id="133" name="直線コネクタ 132"/>
        <xdr:cNvCxnSpPr/>
      </xdr:nvCxnSpPr>
      <xdr:spPr>
        <a:xfrm>
          <a:off x="13893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16</xdr:row>
      <xdr:rowOff>152400</xdr:rowOff>
    </xdr:to>
    <xdr:cxnSp macro="">
      <xdr:nvCxnSpPr>
        <xdr:cNvPr id="136" name="直線コネクタ 135"/>
        <xdr:cNvCxnSpPr/>
      </xdr:nvCxnSpPr>
      <xdr:spPr>
        <a:xfrm flipV="1">
          <a:off x="13004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6" name="円/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49" name="テキスト ボックス 148"/>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2" name="円/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扶助費に係る経常収支比率は、前年度より</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年連続の悪化となった。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今後も、社会情勢から、生活保護費、老人福祉費等において、大幅な改善は期待できないため、市単独の扶助費について、引き続き見直しを進める必要がある。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139700</xdr:rowOff>
    </xdr:to>
    <xdr:cxnSp macro="">
      <xdr:nvCxnSpPr>
        <xdr:cNvPr id="188" name="直線コネクタ 187"/>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88900</xdr:rowOff>
    </xdr:to>
    <xdr:cxnSp macro="">
      <xdr:nvCxnSpPr>
        <xdr:cNvPr id="191" name="直線コネクタ 190"/>
        <xdr:cNvCxnSpPr/>
      </xdr:nvCxnSpPr>
      <xdr:spPr>
        <a:xfrm>
          <a:off x="3098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38100</xdr:rowOff>
    </xdr:to>
    <xdr:cxnSp macro="">
      <xdr:nvCxnSpPr>
        <xdr:cNvPr id="194" name="直線コネクタ 193"/>
        <xdr:cNvCxnSpPr/>
      </xdr:nvCxnSpPr>
      <xdr:spPr>
        <a:xfrm>
          <a:off x="2209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7" name="直線コネクタ 196"/>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7" name="円/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9" name="円/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1" name="円/楕円 210"/>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2" name="テキスト ボックス 211"/>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6" name="テキスト ボックス 215"/>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mn-ea"/>
              <a:ea typeface="+mn-ea"/>
              <a:cs typeface="+mn-cs"/>
            </a:rPr>
            <a:t>その他の経常収支比率は、前年度と比べると</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悪化し</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ポイント、兵庫県平均を</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ポイント上回る数値となった。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高齢化社会が進む中、後期高齢者医療事業特別会計や介護保険事業特別会計への繰出金の減少は見込めないことから、その他の会計の経営の健全化等により、繰出金の抑制を目指す。</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57</xdr:row>
      <xdr:rowOff>44450</xdr:rowOff>
    </xdr:to>
    <xdr:cxnSp macro="">
      <xdr:nvCxnSpPr>
        <xdr:cNvPr id="249" name="直線コネクタ 248"/>
        <xdr:cNvCxnSpPr/>
      </xdr:nvCxnSpPr>
      <xdr:spPr>
        <a:xfrm>
          <a:off x="15671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101600</xdr:rowOff>
    </xdr:from>
    <xdr:to>
      <xdr:col>22</xdr:col>
      <xdr:colOff>565150</xdr:colOff>
      <xdr:row>56</xdr:row>
      <xdr:rowOff>139700</xdr:rowOff>
    </xdr:to>
    <xdr:cxnSp macro="">
      <xdr:nvCxnSpPr>
        <xdr:cNvPr id="252" name="直線コネクタ 251"/>
        <xdr:cNvCxnSpPr/>
      </xdr:nvCxnSpPr>
      <xdr:spPr>
        <a:xfrm flipV="1">
          <a:off x="14782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25400</xdr:rowOff>
    </xdr:from>
    <xdr:to>
      <xdr:col>21</xdr:col>
      <xdr:colOff>361950</xdr:colOff>
      <xdr:row>56</xdr:row>
      <xdr:rowOff>139700</xdr:rowOff>
    </xdr:to>
    <xdr:cxnSp macro="">
      <xdr:nvCxnSpPr>
        <xdr:cNvPr id="255" name="直線コネクタ 254"/>
        <xdr:cNvCxnSpPr/>
      </xdr:nvCxnSpPr>
      <xdr:spPr>
        <a:xfrm>
          <a:off x="13893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25400</xdr:rowOff>
    </xdr:to>
    <xdr:cxnSp macro="">
      <xdr:nvCxnSpPr>
        <xdr:cNvPr id="258" name="直線コネクタ 257"/>
        <xdr:cNvCxnSpPr/>
      </xdr:nvCxnSpPr>
      <xdr:spPr>
        <a:xfrm>
          <a:off x="13004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68" name="円/楕円 267"/>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69"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70" name="円/楕円 269"/>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71" name="テキスト ボックス 270"/>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88900</xdr:rowOff>
    </xdr:from>
    <xdr:to>
      <xdr:col>21</xdr:col>
      <xdr:colOff>412750</xdr:colOff>
      <xdr:row>57</xdr:row>
      <xdr:rowOff>19050</xdr:rowOff>
    </xdr:to>
    <xdr:sp macro="" textlink="">
      <xdr:nvSpPr>
        <xdr:cNvPr id="272" name="円/楕円 271"/>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3827</xdr:rowOff>
    </xdr:from>
    <xdr:ext cx="762000" cy="259045"/>
    <xdr:sp macro="" textlink="">
      <xdr:nvSpPr>
        <xdr:cNvPr id="273" name="テキスト ボックス 272"/>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146050</xdr:rowOff>
    </xdr:from>
    <xdr:to>
      <xdr:col>20</xdr:col>
      <xdr:colOff>209550</xdr:colOff>
      <xdr:row>56</xdr:row>
      <xdr:rowOff>76200</xdr:rowOff>
    </xdr:to>
    <xdr:sp macro="" textlink="">
      <xdr:nvSpPr>
        <xdr:cNvPr id="274" name="円/楕円 273"/>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75" name="テキスト ボックス 274"/>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6" name="円/楕円 275"/>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77" name="テキスト ボックス 276"/>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補助費等に係る経常収支比率は、昨年度に引き続き、類似団体平均を</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ポイント下回っており、全国平均や兵庫県平均と比較しても低い数値を維持している。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これは、市単独補助金の見直し等の行財政改革の取り組みの成果であると考えられる。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39370</xdr:rowOff>
    </xdr:to>
    <xdr:cxnSp macro="">
      <xdr:nvCxnSpPr>
        <xdr:cNvPr id="309" name="直線コネクタ 308"/>
        <xdr:cNvCxnSpPr/>
      </xdr:nvCxnSpPr>
      <xdr:spPr>
        <a:xfrm flipV="1">
          <a:off x="15671800" y="603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39370</xdr:rowOff>
    </xdr:from>
    <xdr:to>
      <xdr:col>22</xdr:col>
      <xdr:colOff>565150</xdr:colOff>
      <xdr:row>35</xdr:row>
      <xdr:rowOff>39370</xdr:rowOff>
    </xdr:to>
    <xdr:cxnSp macro="">
      <xdr:nvCxnSpPr>
        <xdr:cNvPr id="312" name="直線コネクタ 311"/>
        <xdr:cNvCxnSpPr/>
      </xdr:nvCxnSpPr>
      <xdr:spPr>
        <a:xfrm>
          <a:off x="14782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39370</xdr:rowOff>
    </xdr:to>
    <xdr:cxnSp macro="">
      <xdr:nvCxnSpPr>
        <xdr:cNvPr id="315" name="直線コネクタ 314"/>
        <xdr:cNvCxnSpPr/>
      </xdr:nvCxnSpPr>
      <xdr:spPr>
        <a:xfrm>
          <a:off x="13893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85090</xdr:rowOff>
    </xdr:to>
    <xdr:cxnSp macro="">
      <xdr:nvCxnSpPr>
        <xdr:cNvPr id="318" name="直線コネクタ 317"/>
        <xdr:cNvCxnSpPr/>
      </xdr:nvCxnSpPr>
      <xdr:spPr>
        <a:xfrm flipV="1">
          <a:off x="13004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28" name="円/楕円 327"/>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29"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160020</xdr:rowOff>
    </xdr:from>
    <xdr:to>
      <xdr:col>22</xdr:col>
      <xdr:colOff>615950</xdr:colOff>
      <xdr:row>35</xdr:row>
      <xdr:rowOff>90170</xdr:rowOff>
    </xdr:to>
    <xdr:sp macro="" textlink="">
      <xdr:nvSpPr>
        <xdr:cNvPr id="330" name="円/楕円 329"/>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100347</xdr:rowOff>
    </xdr:from>
    <xdr:ext cx="736600" cy="259045"/>
    <xdr:sp macro="" textlink="">
      <xdr:nvSpPr>
        <xdr:cNvPr id="331" name="テキスト ボックス 330"/>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2" name="円/楕円 331"/>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3" name="テキスト ボックス 332"/>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4" name="円/楕円 333"/>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5" name="テキスト ボックス 334"/>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34290</xdr:rowOff>
    </xdr:from>
    <xdr:to>
      <xdr:col>19</xdr:col>
      <xdr:colOff>6350</xdr:colOff>
      <xdr:row>35</xdr:row>
      <xdr:rowOff>135890</xdr:rowOff>
    </xdr:to>
    <xdr:sp macro="" textlink="">
      <xdr:nvSpPr>
        <xdr:cNvPr id="336" name="円/楕円 335"/>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146067</xdr:rowOff>
    </xdr:from>
    <xdr:ext cx="762000" cy="259045"/>
    <xdr:sp macro="" textlink="">
      <xdr:nvSpPr>
        <xdr:cNvPr id="337" name="テキスト ボックス 336"/>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公債費に係る経常収支比率は、前年度比</a:t>
          </a:r>
          <a:r>
            <a:rPr kumimoji="1" lang="en-US" altLang="ja-JP" sz="1300">
              <a:latin typeface="ＭＳ Ｐゴシック"/>
            </a:rPr>
            <a:t>0.4</a:t>
          </a:r>
          <a:r>
            <a:rPr kumimoji="1" lang="ja-JP" altLang="en-US" sz="1300">
              <a:latin typeface="ＭＳ Ｐゴシック"/>
            </a:rPr>
            <a:t>ポイント悪化し、類似団体平均を</a:t>
          </a:r>
          <a:r>
            <a:rPr kumimoji="1" lang="en-US" altLang="ja-JP" sz="1300">
              <a:latin typeface="ＭＳ Ｐゴシック"/>
            </a:rPr>
            <a:t>1.5</a:t>
          </a:r>
          <a:r>
            <a:rPr kumimoji="1" lang="ja-JP" altLang="en-US" sz="1300">
              <a:latin typeface="ＭＳ Ｐゴシック"/>
            </a:rPr>
            <a:t>ポイント上回る数値であった。</a:t>
          </a:r>
          <a:endParaRPr kumimoji="1" lang="en-US" altLang="ja-JP" sz="1300">
            <a:latin typeface="ＭＳ Ｐゴシック"/>
          </a:endParaRPr>
        </a:p>
        <a:p>
          <a:r>
            <a:rPr kumimoji="1" lang="ja-JP" altLang="en-US" sz="1300">
              <a:latin typeface="ＭＳ Ｐゴシック"/>
            </a:rPr>
            <a:t>　今後、広域ごみ処理施設建設事業等の大型事業により、公債費の増加が見込まれるため、その他の投資的事業において、事業実施の可否・時期を慎重に見極め、新発債の抑制に努める。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106426</xdr:rowOff>
    </xdr:to>
    <xdr:cxnSp macro="">
      <xdr:nvCxnSpPr>
        <xdr:cNvPr id="368" name="直線コネクタ 367"/>
        <xdr:cNvCxnSpPr/>
      </xdr:nvCxnSpPr>
      <xdr:spPr>
        <a:xfrm>
          <a:off x="3987800" y="13271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78994</xdr:rowOff>
    </xdr:to>
    <xdr:cxnSp macro="">
      <xdr:nvCxnSpPr>
        <xdr:cNvPr id="371" name="直線コネクタ 370"/>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78994</xdr:rowOff>
    </xdr:to>
    <xdr:cxnSp macro="">
      <xdr:nvCxnSpPr>
        <xdr:cNvPr id="374" name="直線コネクタ 373"/>
        <xdr:cNvCxnSpPr/>
      </xdr:nvCxnSpPr>
      <xdr:spPr>
        <a:xfrm>
          <a:off x="2209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60706</xdr:rowOff>
    </xdr:to>
    <xdr:cxnSp macro="">
      <xdr:nvCxnSpPr>
        <xdr:cNvPr id="377" name="直線コネクタ 376"/>
        <xdr:cNvCxnSpPr/>
      </xdr:nvCxnSpPr>
      <xdr:spPr>
        <a:xfrm>
          <a:off x="1320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87" name="円/楕円 386"/>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88"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9" name="円/楕円 38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90" name="テキスト ボックス 389"/>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91" name="円/楕円 390"/>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92" name="テキスト ボックス 391"/>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3" name="円/楕円 392"/>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96283</xdr:rowOff>
    </xdr:from>
    <xdr:ext cx="762000" cy="259045"/>
    <xdr:sp macro="" textlink="">
      <xdr:nvSpPr>
        <xdr:cNvPr id="394" name="テキスト ボックス 393"/>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5" name="円/楕円 39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87140</xdr:rowOff>
    </xdr:from>
    <xdr:ext cx="762000" cy="259045"/>
    <xdr:sp macro="" textlink="">
      <xdr:nvSpPr>
        <xdr:cNvPr id="396" name="テキスト ボックス 395"/>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公債費以外に係る経常収支比率は、類似団体平均を</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ポイント下回るもの、</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年連続の悪化となった。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社会情勢の影響を受ける扶助費等において大幅な改善は期待できないため、今後も継続した経常経費の見直しにより、歳出の抑制を図る。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159004</xdr:rowOff>
    </xdr:to>
    <xdr:cxnSp macro="">
      <xdr:nvCxnSpPr>
        <xdr:cNvPr id="427" name="直線コネクタ 426"/>
        <xdr:cNvCxnSpPr/>
      </xdr:nvCxnSpPr>
      <xdr:spPr>
        <a:xfrm>
          <a:off x="15671800" y="130749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44704</xdr:rowOff>
    </xdr:to>
    <xdr:cxnSp macro="">
      <xdr:nvCxnSpPr>
        <xdr:cNvPr id="430" name="直線コネクタ 429"/>
        <xdr:cNvCxnSpPr/>
      </xdr:nvCxnSpPr>
      <xdr:spPr>
        <a:xfrm>
          <a:off x="14782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17272</xdr:rowOff>
    </xdr:to>
    <xdr:cxnSp macro="">
      <xdr:nvCxnSpPr>
        <xdr:cNvPr id="433" name="直線コネクタ 432"/>
        <xdr:cNvCxnSpPr/>
      </xdr:nvCxnSpPr>
      <xdr:spPr>
        <a:xfrm>
          <a:off x="13893800" y="13042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76708</xdr:rowOff>
    </xdr:to>
    <xdr:cxnSp macro="">
      <xdr:nvCxnSpPr>
        <xdr:cNvPr id="436" name="直線コネクタ 435"/>
        <xdr:cNvCxnSpPr/>
      </xdr:nvCxnSpPr>
      <xdr:spPr>
        <a:xfrm flipV="1">
          <a:off x="13004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46" name="円/楕円 445"/>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47"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48" name="円/楕円 447"/>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49" name="テキスト ボックス 448"/>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0" name="円/楕円 449"/>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1" name="テキスト ボックス 450"/>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3" name="テキスト ボックス 45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4" name="円/楕円 453"/>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55" name="テキスト ボックス 454"/>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兵庫県加古川市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163097</xdr:rowOff>
    </xdr:from>
    <xdr:to>
      <xdr:col>4</xdr:col>
      <xdr:colOff>1117600</xdr:colOff>
      <xdr:row>18</xdr:row>
      <xdr:rowOff>33775</xdr:rowOff>
    </xdr:to>
    <xdr:cxnSp macro="">
      <xdr:nvCxnSpPr>
        <xdr:cNvPr id="52" name="直線コネクタ 51"/>
        <xdr:cNvCxnSpPr/>
      </xdr:nvCxnSpPr>
      <xdr:spPr bwMode="auto">
        <a:xfrm flipV="1">
          <a:off x="5003800" y="3125372"/>
          <a:ext cx="647700" cy="4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14572</xdr:rowOff>
    </xdr:from>
    <xdr:to>
      <xdr:col>4</xdr:col>
      <xdr:colOff>469900</xdr:colOff>
      <xdr:row>18</xdr:row>
      <xdr:rowOff>33775</xdr:rowOff>
    </xdr:to>
    <xdr:cxnSp macro="">
      <xdr:nvCxnSpPr>
        <xdr:cNvPr id="55" name="直線コネクタ 54"/>
        <xdr:cNvCxnSpPr/>
      </xdr:nvCxnSpPr>
      <xdr:spPr bwMode="auto">
        <a:xfrm>
          <a:off x="4305300" y="3148297"/>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122863</xdr:rowOff>
    </xdr:from>
    <xdr:to>
      <xdr:col>3</xdr:col>
      <xdr:colOff>904875</xdr:colOff>
      <xdr:row>18</xdr:row>
      <xdr:rowOff>14572</xdr:rowOff>
    </xdr:to>
    <xdr:cxnSp macro="">
      <xdr:nvCxnSpPr>
        <xdr:cNvPr id="58" name="直線コネクタ 57"/>
        <xdr:cNvCxnSpPr/>
      </xdr:nvCxnSpPr>
      <xdr:spPr bwMode="auto">
        <a:xfrm>
          <a:off x="3606800" y="3085138"/>
          <a:ext cx="698500" cy="6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102485</xdr:rowOff>
    </xdr:from>
    <xdr:to>
      <xdr:col>3</xdr:col>
      <xdr:colOff>206375</xdr:colOff>
      <xdr:row>17</xdr:row>
      <xdr:rowOff>122863</xdr:rowOff>
    </xdr:to>
    <xdr:cxnSp macro="">
      <xdr:nvCxnSpPr>
        <xdr:cNvPr id="61" name="直線コネクタ 60"/>
        <xdr:cNvCxnSpPr/>
      </xdr:nvCxnSpPr>
      <xdr:spPr bwMode="auto">
        <a:xfrm>
          <a:off x="2908300" y="3064760"/>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112297</xdr:rowOff>
    </xdr:from>
    <xdr:to>
      <xdr:col>5</xdr:col>
      <xdr:colOff>34925</xdr:colOff>
      <xdr:row>18</xdr:row>
      <xdr:rowOff>42447</xdr:rowOff>
    </xdr:to>
    <xdr:sp macro="" textlink="">
      <xdr:nvSpPr>
        <xdr:cNvPr id="71" name="円/楕円 70"/>
        <xdr:cNvSpPr/>
      </xdr:nvSpPr>
      <xdr:spPr bwMode="auto">
        <a:xfrm>
          <a:off x="5600700" y="307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84374</xdr:rowOff>
    </xdr:from>
    <xdr:ext cx="762000" cy="259045"/>
    <xdr:sp macro="" textlink="">
      <xdr:nvSpPr>
        <xdr:cNvPr id="72" name="人口1人当たり決算額の推移該当値テキスト130"/>
        <xdr:cNvSpPr txBox="1"/>
      </xdr:nvSpPr>
      <xdr:spPr>
        <a:xfrm>
          <a:off x="5740400" y="30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154425</xdr:rowOff>
    </xdr:from>
    <xdr:to>
      <xdr:col>4</xdr:col>
      <xdr:colOff>520700</xdr:colOff>
      <xdr:row>18</xdr:row>
      <xdr:rowOff>84575</xdr:rowOff>
    </xdr:to>
    <xdr:sp macro="" textlink="">
      <xdr:nvSpPr>
        <xdr:cNvPr id="73" name="円/楕円 72"/>
        <xdr:cNvSpPr/>
      </xdr:nvSpPr>
      <xdr:spPr bwMode="auto">
        <a:xfrm>
          <a:off x="49530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69352</xdr:rowOff>
    </xdr:from>
    <xdr:ext cx="736600" cy="259045"/>
    <xdr:sp macro="" textlink="">
      <xdr:nvSpPr>
        <xdr:cNvPr id="74" name="テキスト ボックス 73"/>
        <xdr:cNvSpPr txBox="1"/>
      </xdr:nvSpPr>
      <xdr:spPr>
        <a:xfrm>
          <a:off x="4622800" y="32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135222</xdr:rowOff>
    </xdr:from>
    <xdr:to>
      <xdr:col>3</xdr:col>
      <xdr:colOff>955675</xdr:colOff>
      <xdr:row>18</xdr:row>
      <xdr:rowOff>65372</xdr:rowOff>
    </xdr:to>
    <xdr:sp macro="" textlink="">
      <xdr:nvSpPr>
        <xdr:cNvPr id="75" name="円/楕円 74"/>
        <xdr:cNvSpPr/>
      </xdr:nvSpPr>
      <xdr:spPr bwMode="auto">
        <a:xfrm>
          <a:off x="4254500" y="309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50149</xdr:rowOff>
    </xdr:from>
    <xdr:ext cx="762000" cy="259045"/>
    <xdr:sp macro="" textlink="">
      <xdr:nvSpPr>
        <xdr:cNvPr id="76" name="テキスト ボックス 75"/>
        <xdr:cNvSpPr txBox="1"/>
      </xdr:nvSpPr>
      <xdr:spPr>
        <a:xfrm>
          <a:off x="3924300" y="318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72063</xdr:rowOff>
    </xdr:from>
    <xdr:to>
      <xdr:col>3</xdr:col>
      <xdr:colOff>257175</xdr:colOff>
      <xdr:row>18</xdr:row>
      <xdr:rowOff>2213</xdr:rowOff>
    </xdr:to>
    <xdr:sp macro="" textlink="">
      <xdr:nvSpPr>
        <xdr:cNvPr id="77" name="円/楕円 76"/>
        <xdr:cNvSpPr/>
      </xdr:nvSpPr>
      <xdr:spPr bwMode="auto">
        <a:xfrm>
          <a:off x="3556000" y="303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158440</xdr:rowOff>
    </xdr:from>
    <xdr:ext cx="762000" cy="259045"/>
    <xdr:sp macro="" textlink="">
      <xdr:nvSpPr>
        <xdr:cNvPr id="78" name="テキスト ボックス 77"/>
        <xdr:cNvSpPr txBox="1"/>
      </xdr:nvSpPr>
      <xdr:spPr>
        <a:xfrm>
          <a:off x="3225800" y="312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51685</xdr:rowOff>
    </xdr:from>
    <xdr:to>
      <xdr:col>2</xdr:col>
      <xdr:colOff>692150</xdr:colOff>
      <xdr:row>17</xdr:row>
      <xdr:rowOff>153285</xdr:rowOff>
    </xdr:to>
    <xdr:sp macro="" textlink="">
      <xdr:nvSpPr>
        <xdr:cNvPr id="79" name="円/楕円 78"/>
        <xdr:cNvSpPr/>
      </xdr:nvSpPr>
      <xdr:spPr bwMode="auto">
        <a:xfrm>
          <a:off x="2857500" y="3013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138062</xdr:rowOff>
    </xdr:from>
    <xdr:ext cx="762000" cy="259045"/>
    <xdr:sp macro="" textlink="">
      <xdr:nvSpPr>
        <xdr:cNvPr id="80" name="テキスト ボックス 79"/>
        <xdr:cNvSpPr txBox="1"/>
      </xdr:nvSpPr>
      <xdr:spPr>
        <a:xfrm>
          <a:off x="2527300" y="310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337410</xdr:rowOff>
    </xdr:from>
    <xdr:to>
      <xdr:col>4</xdr:col>
      <xdr:colOff>1117600</xdr:colOff>
      <xdr:row>36</xdr:row>
      <xdr:rowOff>99992</xdr:rowOff>
    </xdr:to>
    <xdr:cxnSp macro="">
      <xdr:nvCxnSpPr>
        <xdr:cNvPr id="115" name="直線コネクタ 114"/>
        <xdr:cNvCxnSpPr/>
      </xdr:nvCxnSpPr>
      <xdr:spPr bwMode="auto">
        <a:xfrm>
          <a:off x="5003800" y="6947760"/>
          <a:ext cx="647700" cy="10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337410</xdr:rowOff>
    </xdr:from>
    <xdr:to>
      <xdr:col>4</xdr:col>
      <xdr:colOff>469900</xdr:colOff>
      <xdr:row>36</xdr:row>
      <xdr:rowOff>24163</xdr:rowOff>
    </xdr:to>
    <xdr:cxnSp macro="">
      <xdr:nvCxnSpPr>
        <xdr:cNvPr id="118" name="直線コネクタ 117"/>
        <xdr:cNvCxnSpPr/>
      </xdr:nvCxnSpPr>
      <xdr:spPr bwMode="auto">
        <a:xfrm flipV="1">
          <a:off x="4305300" y="6947760"/>
          <a:ext cx="698500" cy="2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315333</xdr:rowOff>
    </xdr:from>
    <xdr:to>
      <xdr:col>3</xdr:col>
      <xdr:colOff>904875</xdr:colOff>
      <xdr:row>36</xdr:row>
      <xdr:rowOff>24163</xdr:rowOff>
    </xdr:to>
    <xdr:cxnSp macro="">
      <xdr:nvCxnSpPr>
        <xdr:cNvPr id="121" name="直線コネクタ 120"/>
        <xdr:cNvCxnSpPr/>
      </xdr:nvCxnSpPr>
      <xdr:spPr bwMode="auto">
        <a:xfrm>
          <a:off x="3606800" y="6925683"/>
          <a:ext cx="698500" cy="5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208969</xdr:rowOff>
    </xdr:from>
    <xdr:to>
      <xdr:col>3</xdr:col>
      <xdr:colOff>206375</xdr:colOff>
      <xdr:row>35</xdr:row>
      <xdr:rowOff>315333</xdr:rowOff>
    </xdr:to>
    <xdr:cxnSp macro="">
      <xdr:nvCxnSpPr>
        <xdr:cNvPr id="124" name="直線コネクタ 123"/>
        <xdr:cNvCxnSpPr/>
      </xdr:nvCxnSpPr>
      <xdr:spPr bwMode="auto">
        <a:xfrm>
          <a:off x="2908300" y="6819319"/>
          <a:ext cx="698500" cy="10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49192</xdr:rowOff>
    </xdr:from>
    <xdr:to>
      <xdr:col>5</xdr:col>
      <xdr:colOff>34925</xdr:colOff>
      <xdr:row>36</xdr:row>
      <xdr:rowOff>150792</xdr:rowOff>
    </xdr:to>
    <xdr:sp macro="" textlink="">
      <xdr:nvSpPr>
        <xdr:cNvPr id="134" name="円/楕円 133"/>
        <xdr:cNvSpPr/>
      </xdr:nvSpPr>
      <xdr:spPr bwMode="auto">
        <a:xfrm>
          <a:off x="5600700" y="700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21269</xdr:rowOff>
    </xdr:from>
    <xdr:ext cx="762000" cy="259045"/>
    <xdr:sp macro="" textlink="">
      <xdr:nvSpPr>
        <xdr:cNvPr id="135" name="人口1人当たり決算額の推移該当値テキスト445"/>
        <xdr:cNvSpPr txBox="1"/>
      </xdr:nvSpPr>
      <xdr:spPr>
        <a:xfrm>
          <a:off x="5740400" y="697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286610</xdr:rowOff>
    </xdr:from>
    <xdr:to>
      <xdr:col>4</xdr:col>
      <xdr:colOff>520700</xdr:colOff>
      <xdr:row>36</xdr:row>
      <xdr:rowOff>45310</xdr:rowOff>
    </xdr:to>
    <xdr:sp macro="" textlink="">
      <xdr:nvSpPr>
        <xdr:cNvPr id="136" name="円/楕円 135"/>
        <xdr:cNvSpPr/>
      </xdr:nvSpPr>
      <xdr:spPr bwMode="auto">
        <a:xfrm>
          <a:off x="4953000" y="689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30087</xdr:rowOff>
    </xdr:from>
    <xdr:ext cx="736600" cy="259045"/>
    <xdr:sp macro="" textlink="">
      <xdr:nvSpPr>
        <xdr:cNvPr id="137" name="テキスト ボックス 136"/>
        <xdr:cNvSpPr txBox="1"/>
      </xdr:nvSpPr>
      <xdr:spPr>
        <a:xfrm>
          <a:off x="4622800" y="69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316263</xdr:rowOff>
    </xdr:from>
    <xdr:to>
      <xdr:col>3</xdr:col>
      <xdr:colOff>955675</xdr:colOff>
      <xdr:row>36</xdr:row>
      <xdr:rowOff>74963</xdr:rowOff>
    </xdr:to>
    <xdr:sp macro="" textlink="">
      <xdr:nvSpPr>
        <xdr:cNvPr id="138" name="円/楕円 137"/>
        <xdr:cNvSpPr/>
      </xdr:nvSpPr>
      <xdr:spPr bwMode="auto">
        <a:xfrm>
          <a:off x="4254500" y="692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59740</xdr:rowOff>
    </xdr:from>
    <xdr:ext cx="762000" cy="259045"/>
    <xdr:sp macro="" textlink="">
      <xdr:nvSpPr>
        <xdr:cNvPr id="139" name="テキスト ボックス 138"/>
        <xdr:cNvSpPr txBox="1"/>
      </xdr:nvSpPr>
      <xdr:spPr>
        <a:xfrm>
          <a:off x="3924300" y="70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264533</xdr:rowOff>
    </xdr:from>
    <xdr:to>
      <xdr:col>3</xdr:col>
      <xdr:colOff>257175</xdr:colOff>
      <xdr:row>36</xdr:row>
      <xdr:rowOff>23233</xdr:rowOff>
    </xdr:to>
    <xdr:sp macro="" textlink="">
      <xdr:nvSpPr>
        <xdr:cNvPr id="140" name="円/楕円 139"/>
        <xdr:cNvSpPr/>
      </xdr:nvSpPr>
      <xdr:spPr bwMode="auto">
        <a:xfrm>
          <a:off x="3556000" y="687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8010</xdr:rowOff>
    </xdr:from>
    <xdr:ext cx="762000" cy="259045"/>
    <xdr:sp macro="" textlink="">
      <xdr:nvSpPr>
        <xdr:cNvPr id="141" name="テキスト ボックス 140"/>
        <xdr:cNvSpPr txBox="1"/>
      </xdr:nvSpPr>
      <xdr:spPr>
        <a:xfrm>
          <a:off x="3225800" y="696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158169</xdr:rowOff>
    </xdr:from>
    <xdr:to>
      <xdr:col>2</xdr:col>
      <xdr:colOff>692150</xdr:colOff>
      <xdr:row>35</xdr:row>
      <xdr:rowOff>259769</xdr:rowOff>
    </xdr:to>
    <xdr:sp macro="" textlink="">
      <xdr:nvSpPr>
        <xdr:cNvPr id="142" name="円/楕円 141"/>
        <xdr:cNvSpPr/>
      </xdr:nvSpPr>
      <xdr:spPr bwMode="auto">
        <a:xfrm>
          <a:off x="2857500" y="67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244546</xdr:rowOff>
    </xdr:from>
    <xdr:ext cx="762000" cy="259045"/>
    <xdr:sp macro="" textlink="">
      <xdr:nvSpPr>
        <xdr:cNvPr id="143" name="テキスト ボックス 142"/>
        <xdr:cNvSpPr txBox="1"/>
      </xdr:nvSpPr>
      <xdr:spPr>
        <a:xfrm>
          <a:off x="2527300" y="68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年度は実質単年度収支が赤字となったが、平成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年度は、地方消費税交付金の増加等があり、黒字となった。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過去の大規模改修により資金不足が発生し、毎年赤字となっている駐車場事業については、平成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年度で公債費の償還が終了したため、平成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年度に引き続き、今年度も若干の改善となった。今後、老朽化の度合いや利用状況を勘案し、会計運営を行っていく必要がある。</a:t>
          </a:r>
        </a:p>
        <a:p>
          <a:r>
            <a:rPr kumimoji="1" lang="ja-JP" altLang="en-US" sz="1400">
              <a:latin typeface="ＭＳ ゴシック" pitchFamily="49" charset="-128"/>
              <a:ea typeface="ＭＳ ゴシック" pitchFamily="49" charset="-128"/>
            </a:rPr>
            <a:t>　駐車場事業以外の会計では安定的に黒字を維持しており、その傾向は今後も続く見込みである。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年度に「その他会計」の黒字額が大幅に減少しているのは、病院事業が地方独立行政法人化したことによるものである。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元利償還金については、市民病院の地方独立行政法人化に伴い、病院事業債管理事業特別会計において公営企業債の償還を開始したため、平成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年度以降、増加を続けている。</a:t>
          </a:r>
        </a:p>
        <a:p>
          <a:r>
            <a:rPr kumimoji="1" lang="ja-JP" altLang="en-US" sz="1400">
              <a:latin typeface="ＭＳ ゴシック" pitchFamily="49" charset="-128"/>
              <a:ea typeface="ＭＳ ゴシック" pitchFamily="49" charset="-128"/>
            </a:rPr>
            <a:t>　債務負担行為に基づく支出額については、ＰＦＩ事業に係る債務負担行為に係るもの、国営土地改良事業に対する負担金、利子補給に係るもの及び第三セクターの債務について損失補償又は保証に係る債務の履行に要する経費が大きく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一般会計等に係る地方債の現在高は、一般会計債が減少する一方、病院事業債が増加したため、平成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債務負担行為に基づく支出予定額は、土地開発公社の経営健全化計画に基づく債務残高の圧縮により、年々減少を続けている。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公営企業債等繰入見込額は、病院事業の地方独立行政法人化に伴う繰入見込額の皆減により平成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年度に大幅に減少したほか、下水道事業債の現在高の減少により逓減している。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78478135</v>
      </c>
      <c r="BO4" s="379"/>
      <c r="BP4" s="379"/>
      <c r="BQ4" s="379"/>
      <c r="BR4" s="379"/>
      <c r="BS4" s="379"/>
      <c r="BT4" s="379"/>
      <c r="BU4" s="380"/>
      <c r="BV4" s="378">
        <v>78013579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1.4</v>
      </c>
      <c r="CU4" s="556"/>
      <c r="CV4" s="556"/>
      <c r="CW4" s="556"/>
      <c r="CX4" s="556"/>
      <c r="CY4" s="556"/>
      <c r="CZ4" s="556"/>
      <c r="DA4" s="557"/>
      <c r="DB4" s="555">
        <v>0.5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77689491</v>
      </c>
      <c r="BO5" s="384"/>
      <c r="BP5" s="384"/>
      <c r="BQ5" s="384"/>
      <c r="BR5" s="384"/>
      <c r="BS5" s="384"/>
      <c r="BT5" s="384"/>
      <c r="BU5" s="385"/>
      <c r="BV5" s="383">
        <v>77499308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788644</v>
      </c>
      <c r="BO6" s="384"/>
      <c r="BP6" s="384"/>
      <c r="BQ6" s="384"/>
      <c r="BR6" s="384"/>
      <c r="BS6" s="384"/>
      <c r="BT6" s="384"/>
      <c r="BU6" s="385"/>
      <c r="BV6" s="383">
        <v>514271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99.3</v>
      </c>
      <c r="CU6" s="530"/>
      <c r="CV6" s="530"/>
      <c r="CW6" s="530"/>
      <c r="CX6" s="530"/>
      <c r="CY6" s="530"/>
      <c r="CZ6" s="530"/>
      <c r="DA6" s="531"/>
      <c r="DB6" s="529">
        <v>96.6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109179</v>
      </c>
      <c r="BO7" s="384"/>
      <c r="BP7" s="384"/>
      <c r="BQ7" s="384"/>
      <c r="BR7" s="384"/>
      <c r="BS7" s="384"/>
      <c r="BT7" s="384"/>
      <c r="BU7" s="385"/>
      <c r="BV7" s="383">
        <v>246695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48713684</v>
      </c>
      <c r="CU7" s="384"/>
      <c r="CV7" s="384"/>
      <c r="CW7" s="384"/>
      <c r="CX7" s="384"/>
      <c r="CY7" s="384"/>
      <c r="CZ7" s="384"/>
      <c r="DA7" s="385"/>
      <c r="DB7" s="383">
        <v>49336513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679465</v>
      </c>
      <c r="BO8" s="384"/>
      <c r="BP8" s="384"/>
      <c r="BQ8" s="384"/>
      <c r="BR8" s="384"/>
      <c r="BS8" s="384"/>
      <c r="BT8" s="384"/>
      <c r="BU8" s="385"/>
      <c r="BV8" s="383">
        <v>267576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0.86</v>
      </c>
      <c r="CU8" s="493"/>
      <c r="CV8" s="493"/>
      <c r="CW8" s="493"/>
      <c r="CX8" s="493"/>
      <c r="CY8" s="493"/>
      <c r="CZ8" s="493"/>
      <c r="DA8" s="494"/>
      <c r="DB8" s="492">
        <v>0.85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266937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411889</v>
      </c>
      <c r="BO9" s="384"/>
      <c r="BP9" s="384"/>
      <c r="BQ9" s="384"/>
      <c r="BR9" s="384"/>
      <c r="BS9" s="384"/>
      <c r="BT9" s="384"/>
      <c r="BU9" s="385"/>
      <c r="BV9" s="383">
        <v>-329353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16.600000000000001</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267100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64280</v>
      </c>
      <c r="BO10" s="384"/>
      <c r="BP10" s="384"/>
      <c r="BQ10" s="384"/>
      <c r="BR10" s="384"/>
      <c r="BS10" s="384"/>
      <c r="BT10" s="384"/>
      <c r="BU10" s="385"/>
      <c r="BV10" s="383">
        <v>306931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270589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268093</v>
      </c>
      <c r="S13" s="485"/>
      <c r="T13" s="485"/>
      <c r="U13" s="485"/>
      <c r="V13" s="486"/>
      <c r="W13" s="472" t="s">
        <v>122</v>
      </c>
      <c r="X13" s="396"/>
      <c r="Y13" s="396"/>
      <c r="Z13" s="396"/>
      <c r="AA13" s="396"/>
      <c r="AB13" s="397"/>
      <c r="AC13" s="359">
        <v>1027</v>
      </c>
      <c r="AD13" s="360"/>
      <c r="AE13" s="360"/>
      <c r="AF13" s="360"/>
      <c r="AG13" s="361"/>
      <c r="AH13" s="359">
        <v>1368</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476169</v>
      </c>
      <c r="BO13" s="384"/>
      <c r="BP13" s="384"/>
      <c r="BQ13" s="384"/>
      <c r="BR13" s="384"/>
      <c r="BS13" s="384"/>
      <c r="BT13" s="384"/>
      <c r="BU13" s="385"/>
      <c r="BV13" s="383">
        <v>-22422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271426</v>
      </c>
      <c r="S14" s="485"/>
      <c r="T14" s="485"/>
      <c r="U14" s="485"/>
      <c r="V14" s="486"/>
      <c r="W14" s="487"/>
      <c r="X14" s="399"/>
      <c r="Y14" s="399"/>
      <c r="Z14" s="399"/>
      <c r="AA14" s="399"/>
      <c r="AB14" s="400"/>
      <c r="AC14" s="477">
        <v>0.9</v>
      </c>
      <c r="AD14" s="478"/>
      <c r="AE14" s="478"/>
      <c r="AF14" s="478"/>
      <c r="AG14" s="479"/>
      <c r="AH14" s="477">
        <v>1.1000000000000001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v>12.3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268984</v>
      </c>
      <c r="S15" s="485"/>
      <c r="T15" s="485"/>
      <c r="U15" s="485"/>
      <c r="V15" s="486"/>
      <c r="W15" s="472" t="s">
        <v>129</v>
      </c>
      <c r="X15" s="396"/>
      <c r="Y15" s="396"/>
      <c r="Z15" s="396"/>
      <c r="AA15" s="396"/>
      <c r="AB15" s="397"/>
      <c r="AC15" s="359">
        <v>38146</v>
      </c>
      <c r="AD15" s="360"/>
      <c r="AE15" s="360"/>
      <c r="AF15" s="360"/>
      <c r="AG15" s="361"/>
      <c r="AH15" s="359">
        <v>41030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31077732</v>
      </c>
      <c r="BO15" s="379"/>
      <c r="BP15" s="379"/>
      <c r="BQ15" s="379"/>
      <c r="BR15" s="379"/>
      <c r="BS15" s="379"/>
      <c r="BT15" s="379"/>
      <c r="BU15" s="380"/>
      <c r="BV15" s="378">
        <v>30648659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33.299999999999997</v>
      </c>
      <c r="AD16" s="478"/>
      <c r="AE16" s="478"/>
      <c r="AF16" s="478"/>
      <c r="AG16" s="479"/>
      <c r="AH16" s="477">
        <v>33.9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35565944</v>
      </c>
      <c r="BO16" s="384"/>
      <c r="BP16" s="384"/>
      <c r="BQ16" s="384"/>
      <c r="BR16" s="384"/>
      <c r="BS16" s="384"/>
      <c r="BT16" s="384"/>
      <c r="BU16" s="385"/>
      <c r="BV16" s="383">
        <v>35500697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75226</v>
      </c>
      <c r="AD17" s="360"/>
      <c r="AE17" s="360"/>
      <c r="AF17" s="360"/>
      <c r="AG17" s="361"/>
      <c r="AH17" s="359">
        <v>76943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40104042</v>
      </c>
      <c r="BO17" s="384"/>
      <c r="BP17" s="384"/>
      <c r="BQ17" s="384"/>
      <c r="BR17" s="384"/>
      <c r="BS17" s="384"/>
      <c r="BT17" s="384"/>
      <c r="BU17" s="385"/>
      <c r="BV17" s="383">
        <v>39819161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138.47999999999999</v>
      </c>
      <c r="M18" s="448"/>
      <c r="N18" s="448"/>
      <c r="O18" s="448"/>
      <c r="P18" s="448"/>
      <c r="Q18" s="448"/>
      <c r="R18" s="449"/>
      <c r="S18" s="449"/>
      <c r="T18" s="449"/>
      <c r="U18" s="449"/>
      <c r="V18" s="450"/>
      <c r="W18" s="464"/>
      <c r="X18" s="465"/>
      <c r="Y18" s="465"/>
      <c r="Z18" s="465"/>
      <c r="AA18" s="465"/>
      <c r="AB18" s="473"/>
      <c r="AC18" s="347">
        <v>65.8</v>
      </c>
      <c r="AD18" s="348"/>
      <c r="AE18" s="348"/>
      <c r="AF18" s="348"/>
      <c r="AG18" s="451"/>
      <c r="AH18" s="347">
        <v>63.5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45285650</v>
      </c>
      <c r="BO18" s="384"/>
      <c r="BP18" s="384"/>
      <c r="BQ18" s="384"/>
      <c r="BR18" s="384"/>
      <c r="BS18" s="384"/>
      <c r="BT18" s="384"/>
      <c r="BU18" s="385"/>
      <c r="BV18" s="383">
        <v>44293780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1928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53828766</v>
      </c>
      <c r="BO19" s="384"/>
      <c r="BP19" s="384"/>
      <c r="BQ19" s="384"/>
      <c r="BR19" s="384"/>
      <c r="BS19" s="384"/>
      <c r="BT19" s="384"/>
      <c r="BU19" s="385"/>
      <c r="BV19" s="383">
        <v>54906318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99645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77722828</v>
      </c>
      <c r="BO23" s="384"/>
      <c r="BP23" s="384"/>
      <c r="BQ23" s="384"/>
      <c r="BR23" s="384"/>
      <c r="BS23" s="384"/>
      <c r="BT23" s="384"/>
      <c r="BU23" s="385"/>
      <c r="BV23" s="383">
        <v>79185903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9040</v>
      </c>
      <c r="R24" s="360"/>
      <c r="S24" s="360"/>
      <c r="T24" s="360"/>
      <c r="U24" s="360"/>
      <c r="V24" s="361"/>
      <c r="W24" s="425"/>
      <c r="X24" s="416"/>
      <c r="Y24" s="417"/>
      <c r="Z24" s="356" t="s">
        <v>152</v>
      </c>
      <c r="AA24" s="357"/>
      <c r="AB24" s="357"/>
      <c r="AC24" s="357"/>
      <c r="AD24" s="357"/>
      <c r="AE24" s="357"/>
      <c r="AF24" s="357"/>
      <c r="AG24" s="358"/>
      <c r="AH24" s="359">
        <v>1397</v>
      </c>
      <c r="AI24" s="360"/>
      <c r="AJ24" s="360"/>
      <c r="AK24" s="360"/>
      <c r="AL24" s="361"/>
      <c r="AM24" s="359">
        <v>4584954</v>
      </c>
      <c r="AN24" s="360"/>
      <c r="AO24" s="360"/>
      <c r="AP24" s="360"/>
      <c r="AQ24" s="360"/>
      <c r="AR24" s="361"/>
      <c r="AS24" s="359">
        <v>3282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64321578</v>
      </c>
      <c r="BO24" s="384"/>
      <c r="BP24" s="384"/>
      <c r="BQ24" s="384"/>
      <c r="BR24" s="384"/>
      <c r="BS24" s="384"/>
      <c r="BT24" s="384"/>
      <c r="BU24" s="385"/>
      <c r="BV24" s="383">
        <v>65765032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8960</v>
      </c>
      <c r="R25" s="360"/>
      <c r="S25" s="360"/>
      <c r="T25" s="360"/>
      <c r="U25" s="360"/>
      <c r="V25" s="361"/>
      <c r="W25" s="425"/>
      <c r="X25" s="416"/>
      <c r="Y25" s="417"/>
      <c r="Z25" s="356" t="s">
        <v>155</v>
      </c>
      <c r="AA25" s="357"/>
      <c r="AB25" s="357"/>
      <c r="AC25" s="357"/>
      <c r="AD25" s="357"/>
      <c r="AE25" s="357"/>
      <c r="AF25" s="357"/>
      <c r="AG25" s="358"/>
      <c r="AH25" s="359">
        <v>309</v>
      </c>
      <c r="AI25" s="360"/>
      <c r="AJ25" s="360"/>
      <c r="AK25" s="360"/>
      <c r="AL25" s="361"/>
      <c r="AM25" s="359">
        <v>988491</v>
      </c>
      <c r="AN25" s="360"/>
      <c r="AO25" s="360"/>
      <c r="AP25" s="360"/>
      <c r="AQ25" s="360"/>
      <c r="AR25" s="361"/>
      <c r="AS25" s="359">
        <v>3199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26404525</v>
      </c>
      <c r="BO25" s="379"/>
      <c r="BP25" s="379"/>
      <c r="BQ25" s="379"/>
      <c r="BR25" s="379"/>
      <c r="BS25" s="379"/>
      <c r="BT25" s="379"/>
      <c r="BU25" s="380"/>
      <c r="BV25" s="378">
        <v>19901215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7720</v>
      </c>
      <c r="R26" s="360"/>
      <c r="S26" s="360"/>
      <c r="T26" s="360"/>
      <c r="U26" s="360"/>
      <c r="V26" s="361"/>
      <c r="W26" s="425"/>
      <c r="X26" s="416"/>
      <c r="Y26" s="417"/>
      <c r="Z26" s="356" t="s">
        <v>158</v>
      </c>
      <c r="AA26" s="438"/>
      <c r="AB26" s="438"/>
      <c r="AC26" s="438"/>
      <c r="AD26" s="438"/>
      <c r="AE26" s="438"/>
      <c r="AF26" s="438"/>
      <c r="AG26" s="439"/>
      <c r="AH26" s="359">
        <v>160</v>
      </c>
      <c r="AI26" s="360"/>
      <c r="AJ26" s="360"/>
      <c r="AK26" s="360"/>
      <c r="AL26" s="361"/>
      <c r="AM26" s="359">
        <v>572000</v>
      </c>
      <c r="AN26" s="360"/>
      <c r="AO26" s="360"/>
      <c r="AP26" s="360"/>
      <c r="AQ26" s="360"/>
      <c r="AR26" s="361"/>
      <c r="AS26" s="359">
        <v>3575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7000</v>
      </c>
      <c r="R27" s="360"/>
      <c r="S27" s="360"/>
      <c r="T27" s="360"/>
      <c r="U27" s="360"/>
      <c r="V27" s="361"/>
      <c r="W27" s="425"/>
      <c r="X27" s="416"/>
      <c r="Y27" s="417"/>
      <c r="Z27" s="356" t="s">
        <v>161</v>
      </c>
      <c r="AA27" s="357"/>
      <c r="AB27" s="357"/>
      <c r="AC27" s="357"/>
      <c r="AD27" s="357"/>
      <c r="AE27" s="357"/>
      <c r="AF27" s="357"/>
      <c r="AG27" s="358"/>
      <c r="AH27" s="359">
        <v>95</v>
      </c>
      <c r="AI27" s="360"/>
      <c r="AJ27" s="360"/>
      <c r="AK27" s="360"/>
      <c r="AL27" s="361"/>
      <c r="AM27" s="359">
        <v>310012</v>
      </c>
      <c r="AN27" s="360"/>
      <c r="AO27" s="360"/>
      <c r="AP27" s="360"/>
      <c r="AQ27" s="360"/>
      <c r="AR27" s="361"/>
      <c r="AS27" s="359">
        <v>3263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6300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5343785</v>
      </c>
      <c r="BO28" s="379"/>
      <c r="BP28" s="379"/>
      <c r="BQ28" s="379"/>
      <c r="BR28" s="379"/>
      <c r="BS28" s="379"/>
      <c r="BT28" s="379"/>
      <c r="BU28" s="380"/>
      <c r="BV28" s="378">
        <v>5279505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29</v>
      </c>
      <c r="M29" s="360"/>
      <c r="N29" s="360"/>
      <c r="O29" s="360"/>
      <c r="P29" s="361"/>
      <c r="Q29" s="359">
        <v>5800</v>
      </c>
      <c r="R29" s="360"/>
      <c r="S29" s="360"/>
      <c r="T29" s="360"/>
      <c r="U29" s="360"/>
      <c r="V29" s="361"/>
      <c r="W29" s="426"/>
      <c r="X29" s="427"/>
      <c r="Y29" s="428"/>
      <c r="Z29" s="356" t="s">
        <v>168</v>
      </c>
      <c r="AA29" s="357"/>
      <c r="AB29" s="357"/>
      <c r="AC29" s="357"/>
      <c r="AD29" s="357"/>
      <c r="AE29" s="357"/>
      <c r="AF29" s="357"/>
      <c r="AG29" s="358"/>
      <c r="AH29" s="359">
        <v>1492</v>
      </c>
      <c r="AI29" s="360"/>
      <c r="AJ29" s="360"/>
      <c r="AK29" s="360"/>
      <c r="AL29" s="361"/>
      <c r="AM29" s="359">
        <v>4894966</v>
      </c>
      <c r="AN29" s="360"/>
      <c r="AO29" s="360"/>
      <c r="AP29" s="360"/>
      <c r="AQ29" s="360"/>
      <c r="AR29" s="361"/>
      <c r="AS29" s="359">
        <v>3281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2623902</v>
      </c>
      <c r="BO29" s="384"/>
      <c r="BP29" s="384"/>
      <c r="BQ29" s="384"/>
      <c r="BR29" s="384"/>
      <c r="BS29" s="384"/>
      <c r="BT29" s="384"/>
      <c r="BU29" s="385"/>
      <c r="BV29" s="383">
        <v>2596946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10314230</v>
      </c>
      <c r="BO30" s="387"/>
      <c r="BP30" s="387"/>
      <c r="BQ30" s="387"/>
      <c r="BR30" s="387"/>
      <c r="BS30" s="387"/>
      <c r="BT30" s="387"/>
      <c r="BU30" s="388"/>
      <c r="BV30" s="386">
        <v>9555799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IF('各会計、関係団体の財政状況及び健全化判断比率'!B33="","",'各会計、関係団体の財政状況及び健全化判断比率'!B33)</f>
        <v>市場事業</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東播磨農業共済事務組合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加古川市土地開発公社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公園墓地造成事業</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IF('各会計、関係団体の財政状況及び健全化判断比率'!B34="","",'各会計、関係団体の財政状況及び健全化判断比率'!B34)</f>
        <v>下水道事業</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加古川市外２市共有公会堂事務組合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加古川総合保健センター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夜間急病医療事業</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兵庫県後期高齢者医療広域連合（一般会計）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東播臨海救急医療協会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歯科保健センター事業</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駐車場事業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兵庫県後期高齢者医療広域連合（特別会計）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加古川商工開発</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緊急通報システム事業</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加古川食肉公社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病院事業債管理事業</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加古川市国際交流協会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加古川再開発ビル</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25</v>
      </c>
      <c r="CP41" s="343"/>
      <c r="CQ41" s="342" t="str">
        <f>IF('各会計、関係団体の財政状況及び健全化判断比率'!BS14="","",'各会計、関係団体の財政状況及び健全化判断比率'!BS14)</f>
        <v>加古川市ウェルネス協会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26</v>
      </c>
      <c r="CP42" s="343"/>
      <c r="CQ42" s="342" t="str">
        <f>IF('各会計、関係団体の財政状況及び健全化判断比率'!BS15="","",'各会計、関係団体の財政状況及び健全化判断比率'!BS15)</f>
        <v>BAN-BANネットワークス</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27</v>
      </c>
      <c r="CP43" s="343"/>
      <c r="CQ43" s="342" t="str">
        <f>IF('各会計、関係団体の財政状況及び健全化判断比率'!BS16="","",'各会計、関係団体の財政状況及び健全化判断比率'!BS16)</f>
        <v>ふぁーみんサポート東はりま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38993643</v>
      </c>
      <c r="S5" s="639"/>
      <c r="T5" s="639"/>
      <c r="U5" s="639"/>
      <c r="V5" s="639"/>
      <c r="W5" s="639"/>
      <c r="X5" s="639"/>
      <c r="Y5" s="686"/>
      <c r="Z5" s="699">
        <v>49.7</v>
      </c>
      <c r="AA5" s="699"/>
      <c r="AB5" s="699"/>
      <c r="AC5" s="699"/>
      <c r="AD5" s="700">
        <v>36284355</v>
      </c>
      <c r="AE5" s="700"/>
      <c r="AF5" s="700"/>
      <c r="AG5" s="700"/>
      <c r="AH5" s="700"/>
      <c r="AI5" s="700"/>
      <c r="AJ5" s="700"/>
      <c r="AK5" s="700"/>
      <c r="AL5" s="687">
        <v>79.599999999999994</v>
      </c>
      <c r="AM5" s="656"/>
      <c r="AN5" s="656"/>
      <c r="AO5" s="688"/>
      <c r="AP5" s="675" t="s">
        <v>206</v>
      </c>
      <c r="AQ5" s="676"/>
      <c r="AR5" s="676"/>
      <c r="AS5" s="676"/>
      <c r="AT5" s="676"/>
      <c r="AU5" s="676"/>
      <c r="AV5" s="676"/>
      <c r="AW5" s="676"/>
      <c r="AX5" s="676"/>
      <c r="AY5" s="676"/>
      <c r="AZ5" s="676"/>
      <c r="BA5" s="676"/>
      <c r="BB5" s="676"/>
      <c r="BC5" s="676"/>
      <c r="BD5" s="676"/>
      <c r="BE5" s="676"/>
      <c r="BF5" s="677"/>
      <c r="BG5" s="588">
        <v>36284355</v>
      </c>
      <c r="BH5" s="589"/>
      <c r="BI5" s="589"/>
      <c r="BJ5" s="589"/>
      <c r="BK5" s="589"/>
      <c r="BL5" s="589"/>
      <c r="BM5" s="589"/>
      <c r="BN5" s="590"/>
      <c r="BO5" s="641">
        <v>93.1</v>
      </c>
      <c r="BP5" s="641"/>
      <c r="BQ5" s="641"/>
      <c r="BR5" s="641"/>
      <c r="BS5" s="642">
        <v>344245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680702</v>
      </c>
      <c r="S6" s="589"/>
      <c r="T6" s="589"/>
      <c r="U6" s="589"/>
      <c r="V6" s="589"/>
      <c r="W6" s="589"/>
      <c r="X6" s="589"/>
      <c r="Y6" s="590"/>
      <c r="Z6" s="641">
        <v>0.9</v>
      </c>
      <c r="AA6" s="641"/>
      <c r="AB6" s="641"/>
      <c r="AC6" s="641"/>
      <c r="AD6" s="642">
        <v>680702</v>
      </c>
      <c r="AE6" s="642"/>
      <c r="AF6" s="642"/>
      <c r="AG6" s="642"/>
      <c r="AH6" s="642"/>
      <c r="AI6" s="642"/>
      <c r="AJ6" s="642"/>
      <c r="AK6" s="642"/>
      <c r="AL6" s="611">
        <v>1.5</v>
      </c>
      <c r="AM6" s="643"/>
      <c r="AN6" s="643"/>
      <c r="AO6" s="644"/>
      <c r="AP6" s="585" t="s">
        <v>211</v>
      </c>
      <c r="AQ6" s="586"/>
      <c r="AR6" s="586"/>
      <c r="AS6" s="586"/>
      <c r="AT6" s="586"/>
      <c r="AU6" s="586"/>
      <c r="AV6" s="586"/>
      <c r="AW6" s="586"/>
      <c r="AX6" s="586"/>
      <c r="AY6" s="586"/>
      <c r="AZ6" s="586"/>
      <c r="BA6" s="586"/>
      <c r="BB6" s="586"/>
      <c r="BC6" s="586"/>
      <c r="BD6" s="586"/>
      <c r="BE6" s="586"/>
      <c r="BF6" s="587"/>
      <c r="BG6" s="588">
        <v>36284355</v>
      </c>
      <c r="BH6" s="589"/>
      <c r="BI6" s="589"/>
      <c r="BJ6" s="589"/>
      <c r="BK6" s="589"/>
      <c r="BL6" s="589"/>
      <c r="BM6" s="589"/>
      <c r="BN6" s="590"/>
      <c r="BO6" s="641">
        <v>93.1</v>
      </c>
      <c r="BP6" s="641"/>
      <c r="BQ6" s="641"/>
      <c r="BR6" s="641"/>
      <c r="BS6" s="642">
        <v>344245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544681</v>
      </c>
      <c r="CS6" s="589"/>
      <c r="CT6" s="589"/>
      <c r="CU6" s="589"/>
      <c r="CV6" s="589"/>
      <c r="CW6" s="589"/>
      <c r="CX6" s="589"/>
      <c r="CY6" s="590"/>
      <c r="CZ6" s="641">
        <v>0.7</v>
      </c>
      <c r="DA6" s="641"/>
      <c r="DB6" s="641"/>
      <c r="DC6" s="641"/>
      <c r="DD6" s="594" t="s">
        <v>213</v>
      </c>
      <c r="DE6" s="589"/>
      <c r="DF6" s="589"/>
      <c r="DG6" s="589"/>
      <c r="DH6" s="589"/>
      <c r="DI6" s="589"/>
      <c r="DJ6" s="589"/>
      <c r="DK6" s="589"/>
      <c r="DL6" s="589"/>
      <c r="DM6" s="589"/>
      <c r="DN6" s="589"/>
      <c r="DO6" s="589"/>
      <c r="DP6" s="590"/>
      <c r="DQ6" s="594">
        <v>544680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102723</v>
      </c>
      <c r="S7" s="589"/>
      <c r="T7" s="589"/>
      <c r="U7" s="589"/>
      <c r="V7" s="589"/>
      <c r="W7" s="589"/>
      <c r="X7" s="589"/>
      <c r="Y7" s="590"/>
      <c r="Z7" s="641">
        <v>0.1</v>
      </c>
      <c r="AA7" s="641"/>
      <c r="AB7" s="641"/>
      <c r="AC7" s="641"/>
      <c r="AD7" s="642">
        <v>102723</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16042247</v>
      </c>
      <c r="BH7" s="589"/>
      <c r="BI7" s="589"/>
      <c r="BJ7" s="589"/>
      <c r="BK7" s="589"/>
      <c r="BL7" s="589"/>
      <c r="BM7" s="589"/>
      <c r="BN7" s="590"/>
      <c r="BO7" s="641">
        <v>41.1</v>
      </c>
      <c r="BP7" s="641"/>
      <c r="BQ7" s="641"/>
      <c r="BR7" s="641"/>
      <c r="BS7" s="642">
        <v>344245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9060138</v>
      </c>
      <c r="CS7" s="589"/>
      <c r="CT7" s="589"/>
      <c r="CU7" s="589"/>
      <c r="CV7" s="589"/>
      <c r="CW7" s="589"/>
      <c r="CX7" s="589"/>
      <c r="CY7" s="590"/>
      <c r="CZ7" s="641">
        <v>11.7</v>
      </c>
      <c r="DA7" s="641"/>
      <c r="DB7" s="641"/>
      <c r="DC7" s="641"/>
      <c r="DD7" s="594">
        <v>463805</v>
      </c>
      <c r="DE7" s="589"/>
      <c r="DF7" s="589"/>
      <c r="DG7" s="589"/>
      <c r="DH7" s="589"/>
      <c r="DI7" s="589"/>
      <c r="DJ7" s="589"/>
      <c r="DK7" s="589"/>
      <c r="DL7" s="589"/>
      <c r="DM7" s="589"/>
      <c r="DN7" s="589"/>
      <c r="DO7" s="589"/>
      <c r="DP7" s="590"/>
      <c r="DQ7" s="594">
        <v>7834779</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379864</v>
      </c>
      <c r="S8" s="589"/>
      <c r="T8" s="589"/>
      <c r="U8" s="589"/>
      <c r="V8" s="589"/>
      <c r="W8" s="589"/>
      <c r="X8" s="589"/>
      <c r="Y8" s="590"/>
      <c r="Z8" s="641">
        <v>0.5</v>
      </c>
      <c r="AA8" s="641"/>
      <c r="AB8" s="641"/>
      <c r="AC8" s="641"/>
      <c r="AD8" s="642">
        <v>379864</v>
      </c>
      <c r="AE8" s="642"/>
      <c r="AF8" s="642"/>
      <c r="AG8" s="642"/>
      <c r="AH8" s="642"/>
      <c r="AI8" s="642"/>
      <c r="AJ8" s="642"/>
      <c r="AK8" s="642"/>
      <c r="AL8" s="611">
        <v>0.8</v>
      </c>
      <c r="AM8" s="643"/>
      <c r="AN8" s="643"/>
      <c r="AO8" s="644"/>
      <c r="AP8" s="585" t="s">
        <v>218</v>
      </c>
      <c r="AQ8" s="586"/>
      <c r="AR8" s="586"/>
      <c r="AS8" s="586"/>
      <c r="AT8" s="586"/>
      <c r="AU8" s="586"/>
      <c r="AV8" s="586"/>
      <c r="AW8" s="586"/>
      <c r="AX8" s="586"/>
      <c r="AY8" s="586"/>
      <c r="AZ8" s="586"/>
      <c r="BA8" s="586"/>
      <c r="BB8" s="586"/>
      <c r="BC8" s="586"/>
      <c r="BD8" s="586"/>
      <c r="BE8" s="586"/>
      <c r="BF8" s="587"/>
      <c r="BG8" s="588">
        <v>436949</v>
      </c>
      <c r="BH8" s="589"/>
      <c r="BI8" s="589"/>
      <c r="BJ8" s="589"/>
      <c r="BK8" s="589"/>
      <c r="BL8" s="589"/>
      <c r="BM8" s="589"/>
      <c r="BN8" s="590"/>
      <c r="BO8" s="641">
        <v>1.1000000000000001</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29667331</v>
      </c>
      <c r="CS8" s="589"/>
      <c r="CT8" s="589"/>
      <c r="CU8" s="589"/>
      <c r="CV8" s="589"/>
      <c r="CW8" s="589"/>
      <c r="CX8" s="589"/>
      <c r="CY8" s="590"/>
      <c r="CZ8" s="641">
        <v>38.200000000000003</v>
      </c>
      <c r="DA8" s="641"/>
      <c r="DB8" s="641"/>
      <c r="DC8" s="641"/>
      <c r="DD8" s="594">
        <v>1466952</v>
      </c>
      <c r="DE8" s="589"/>
      <c r="DF8" s="589"/>
      <c r="DG8" s="589"/>
      <c r="DH8" s="589"/>
      <c r="DI8" s="589"/>
      <c r="DJ8" s="589"/>
      <c r="DK8" s="589"/>
      <c r="DL8" s="589"/>
      <c r="DM8" s="589"/>
      <c r="DN8" s="589"/>
      <c r="DO8" s="589"/>
      <c r="DP8" s="590"/>
      <c r="DQ8" s="594">
        <v>13360306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206975</v>
      </c>
      <c r="S9" s="589"/>
      <c r="T9" s="589"/>
      <c r="U9" s="589"/>
      <c r="V9" s="589"/>
      <c r="W9" s="589"/>
      <c r="X9" s="589"/>
      <c r="Y9" s="590"/>
      <c r="Z9" s="641">
        <v>0.3</v>
      </c>
      <c r="AA9" s="641"/>
      <c r="AB9" s="641"/>
      <c r="AC9" s="641"/>
      <c r="AD9" s="642">
        <v>206975</v>
      </c>
      <c r="AE9" s="642"/>
      <c r="AF9" s="642"/>
      <c r="AG9" s="642"/>
      <c r="AH9" s="642"/>
      <c r="AI9" s="642"/>
      <c r="AJ9" s="642"/>
      <c r="AK9" s="642"/>
      <c r="AL9" s="611">
        <v>0.5</v>
      </c>
      <c r="AM9" s="643"/>
      <c r="AN9" s="643"/>
      <c r="AO9" s="644"/>
      <c r="AP9" s="585" t="s">
        <v>222</v>
      </c>
      <c r="AQ9" s="586"/>
      <c r="AR9" s="586"/>
      <c r="AS9" s="586"/>
      <c r="AT9" s="586"/>
      <c r="AU9" s="586"/>
      <c r="AV9" s="586"/>
      <c r="AW9" s="586"/>
      <c r="AX9" s="586"/>
      <c r="AY9" s="586"/>
      <c r="AZ9" s="586"/>
      <c r="BA9" s="586"/>
      <c r="BB9" s="586"/>
      <c r="BC9" s="586"/>
      <c r="BD9" s="586"/>
      <c r="BE9" s="586"/>
      <c r="BF9" s="587"/>
      <c r="BG9" s="588">
        <v>13085361</v>
      </c>
      <c r="BH9" s="589"/>
      <c r="BI9" s="589"/>
      <c r="BJ9" s="589"/>
      <c r="BK9" s="589"/>
      <c r="BL9" s="589"/>
      <c r="BM9" s="589"/>
      <c r="BN9" s="590"/>
      <c r="BO9" s="641">
        <v>33.6</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7392701</v>
      </c>
      <c r="CS9" s="589"/>
      <c r="CT9" s="589"/>
      <c r="CU9" s="589"/>
      <c r="CV9" s="589"/>
      <c r="CW9" s="589"/>
      <c r="CX9" s="589"/>
      <c r="CY9" s="590"/>
      <c r="CZ9" s="641">
        <v>9.5</v>
      </c>
      <c r="DA9" s="641"/>
      <c r="DB9" s="641"/>
      <c r="DC9" s="641"/>
      <c r="DD9" s="594">
        <v>577414</v>
      </c>
      <c r="DE9" s="589"/>
      <c r="DF9" s="589"/>
      <c r="DG9" s="589"/>
      <c r="DH9" s="589"/>
      <c r="DI9" s="589"/>
      <c r="DJ9" s="589"/>
      <c r="DK9" s="589"/>
      <c r="DL9" s="589"/>
      <c r="DM9" s="589"/>
      <c r="DN9" s="589"/>
      <c r="DO9" s="589"/>
      <c r="DP9" s="590"/>
      <c r="DQ9" s="594">
        <v>6592461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2717802</v>
      </c>
      <c r="S10" s="589"/>
      <c r="T10" s="589"/>
      <c r="U10" s="589"/>
      <c r="V10" s="589"/>
      <c r="W10" s="589"/>
      <c r="X10" s="589"/>
      <c r="Y10" s="590"/>
      <c r="Z10" s="641">
        <v>3.5</v>
      </c>
      <c r="AA10" s="641"/>
      <c r="AB10" s="641"/>
      <c r="AC10" s="641"/>
      <c r="AD10" s="642">
        <v>2717802</v>
      </c>
      <c r="AE10" s="642"/>
      <c r="AF10" s="642"/>
      <c r="AG10" s="642"/>
      <c r="AH10" s="642"/>
      <c r="AI10" s="642"/>
      <c r="AJ10" s="642"/>
      <c r="AK10" s="642"/>
      <c r="AL10" s="611">
        <v>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624477</v>
      </c>
      <c r="BH10" s="589"/>
      <c r="BI10" s="589"/>
      <c r="BJ10" s="589"/>
      <c r="BK10" s="589"/>
      <c r="BL10" s="589"/>
      <c r="BM10" s="589"/>
      <c r="BN10" s="590"/>
      <c r="BO10" s="641">
        <v>1.6</v>
      </c>
      <c r="BP10" s="641"/>
      <c r="BQ10" s="641"/>
      <c r="BR10" s="641"/>
      <c r="BS10" s="594">
        <v>103848</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1120985</v>
      </c>
      <c r="CS10" s="589"/>
      <c r="CT10" s="589"/>
      <c r="CU10" s="589"/>
      <c r="CV10" s="589"/>
      <c r="CW10" s="589"/>
      <c r="CX10" s="589"/>
      <c r="CY10" s="590"/>
      <c r="CZ10" s="641">
        <v>1.4</v>
      </c>
      <c r="DA10" s="641"/>
      <c r="DB10" s="641"/>
      <c r="DC10" s="641"/>
      <c r="DD10" s="594" t="s">
        <v>219</v>
      </c>
      <c r="DE10" s="589"/>
      <c r="DF10" s="589"/>
      <c r="DG10" s="589"/>
      <c r="DH10" s="589"/>
      <c r="DI10" s="589"/>
      <c r="DJ10" s="589"/>
      <c r="DK10" s="589"/>
      <c r="DL10" s="589"/>
      <c r="DM10" s="589"/>
      <c r="DN10" s="589"/>
      <c r="DO10" s="589"/>
      <c r="DP10" s="590"/>
      <c r="DQ10" s="594">
        <v>121014</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27616</v>
      </c>
      <c r="S11" s="589"/>
      <c r="T11" s="589"/>
      <c r="U11" s="589"/>
      <c r="V11" s="589"/>
      <c r="W11" s="589"/>
      <c r="X11" s="589"/>
      <c r="Y11" s="590"/>
      <c r="Z11" s="641">
        <v>0</v>
      </c>
      <c r="AA11" s="641"/>
      <c r="AB11" s="641"/>
      <c r="AC11" s="641"/>
      <c r="AD11" s="642">
        <v>27616</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1895460</v>
      </c>
      <c r="BH11" s="589"/>
      <c r="BI11" s="589"/>
      <c r="BJ11" s="589"/>
      <c r="BK11" s="589"/>
      <c r="BL11" s="589"/>
      <c r="BM11" s="589"/>
      <c r="BN11" s="590"/>
      <c r="BO11" s="641">
        <v>4.9000000000000004</v>
      </c>
      <c r="BP11" s="641"/>
      <c r="BQ11" s="641"/>
      <c r="BR11" s="641"/>
      <c r="BS11" s="594">
        <v>240397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881498</v>
      </c>
      <c r="CS11" s="589"/>
      <c r="CT11" s="589"/>
      <c r="CU11" s="589"/>
      <c r="CV11" s="589"/>
      <c r="CW11" s="589"/>
      <c r="CX11" s="589"/>
      <c r="CY11" s="590"/>
      <c r="CZ11" s="641">
        <v>1.1000000000000001</v>
      </c>
      <c r="DA11" s="641"/>
      <c r="DB11" s="641"/>
      <c r="DC11" s="641"/>
      <c r="DD11" s="594">
        <v>144678</v>
      </c>
      <c r="DE11" s="589"/>
      <c r="DF11" s="589"/>
      <c r="DG11" s="589"/>
      <c r="DH11" s="589"/>
      <c r="DI11" s="589"/>
      <c r="DJ11" s="589"/>
      <c r="DK11" s="589"/>
      <c r="DL11" s="589"/>
      <c r="DM11" s="589"/>
      <c r="DN11" s="589"/>
      <c r="DO11" s="589"/>
      <c r="DP11" s="590"/>
      <c r="DQ11" s="594">
        <v>693076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18058489</v>
      </c>
      <c r="BH12" s="589"/>
      <c r="BI12" s="589"/>
      <c r="BJ12" s="589"/>
      <c r="BK12" s="589"/>
      <c r="BL12" s="589"/>
      <c r="BM12" s="589"/>
      <c r="BN12" s="590"/>
      <c r="BO12" s="641">
        <v>46.3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1287659</v>
      </c>
      <c r="CS12" s="589"/>
      <c r="CT12" s="589"/>
      <c r="CU12" s="589"/>
      <c r="CV12" s="589"/>
      <c r="CW12" s="589"/>
      <c r="CX12" s="589"/>
      <c r="CY12" s="590"/>
      <c r="CZ12" s="641">
        <v>1.7</v>
      </c>
      <c r="DA12" s="641"/>
      <c r="DB12" s="641"/>
      <c r="DC12" s="641"/>
      <c r="DD12" s="594" t="s">
        <v>219</v>
      </c>
      <c r="DE12" s="589"/>
      <c r="DF12" s="589"/>
      <c r="DG12" s="589"/>
      <c r="DH12" s="589"/>
      <c r="DI12" s="589"/>
      <c r="DJ12" s="589"/>
      <c r="DK12" s="589"/>
      <c r="DL12" s="589"/>
      <c r="DM12" s="589"/>
      <c r="DN12" s="589"/>
      <c r="DO12" s="589"/>
      <c r="DP12" s="590"/>
      <c r="DQ12" s="594">
        <v>277825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93540</v>
      </c>
      <c r="S13" s="589"/>
      <c r="T13" s="589"/>
      <c r="U13" s="589"/>
      <c r="V13" s="589"/>
      <c r="W13" s="589"/>
      <c r="X13" s="589"/>
      <c r="Y13" s="590"/>
      <c r="Z13" s="641">
        <v>0.1</v>
      </c>
      <c r="AA13" s="641"/>
      <c r="AB13" s="641"/>
      <c r="AC13" s="641"/>
      <c r="AD13" s="642">
        <v>93540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17861498</v>
      </c>
      <c r="BH13" s="589"/>
      <c r="BI13" s="589"/>
      <c r="BJ13" s="589"/>
      <c r="BK13" s="589"/>
      <c r="BL13" s="589"/>
      <c r="BM13" s="589"/>
      <c r="BN13" s="590"/>
      <c r="BO13" s="641">
        <v>45.8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9007976</v>
      </c>
      <c r="CS13" s="589"/>
      <c r="CT13" s="589"/>
      <c r="CU13" s="589"/>
      <c r="CV13" s="589"/>
      <c r="CW13" s="589"/>
      <c r="CX13" s="589"/>
      <c r="CY13" s="590"/>
      <c r="CZ13" s="641">
        <v>11.6</v>
      </c>
      <c r="DA13" s="641"/>
      <c r="DB13" s="641"/>
      <c r="DC13" s="641"/>
      <c r="DD13" s="594">
        <v>4184929</v>
      </c>
      <c r="DE13" s="589"/>
      <c r="DF13" s="589"/>
      <c r="DG13" s="589"/>
      <c r="DH13" s="589"/>
      <c r="DI13" s="589"/>
      <c r="DJ13" s="589"/>
      <c r="DK13" s="589"/>
      <c r="DL13" s="589"/>
      <c r="DM13" s="589"/>
      <c r="DN13" s="589"/>
      <c r="DO13" s="589"/>
      <c r="DP13" s="590"/>
      <c r="DQ13" s="594">
        <v>6947652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412883</v>
      </c>
      <c r="BH14" s="589"/>
      <c r="BI14" s="589"/>
      <c r="BJ14" s="589"/>
      <c r="BK14" s="589"/>
      <c r="BL14" s="589"/>
      <c r="BM14" s="589"/>
      <c r="BN14" s="590"/>
      <c r="BO14" s="641">
        <v>1.1000000000000001</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3254806</v>
      </c>
      <c r="CS14" s="589"/>
      <c r="CT14" s="589"/>
      <c r="CU14" s="589"/>
      <c r="CV14" s="589"/>
      <c r="CW14" s="589"/>
      <c r="CX14" s="589"/>
      <c r="CY14" s="590"/>
      <c r="CZ14" s="641">
        <v>4.2</v>
      </c>
      <c r="DA14" s="641"/>
      <c r="DB14" s="641"/>
      <c r="DC14" s="641"/>
      <c r="DD14" s="594">
        <v>345019</v>
      </c>
      <c r="DE14" s="589"/>
      <c r="DF14" s="589"/>
      <c r="DG14" s="589"/>
      <c r="DH14" s="589"/>
      <c r="DI14" s="589"/>
      <c r="DJ14" s="589"/>
      <c r="DK14" s="589"/>
      <c r="DL14" s="589"/>
      <c r="DM14" s="589"/>
      <c r="DN14" s="589"/>
      <c r="DO14" s="589"/>
      <c r="DP14" s="590"/>
      <c r="DQ14" s="594">
        <v>2096732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210841</v>
      </c>
      <c r="S15" s="589"/>
      <c r="T15" s="589"/>
      <c r="U15" s="589"/>
      <c r="V15" s="589"/>
      <c r="W15" s="589"/>
      <c r="X15" s="589"/>
      <c r="Y15" s="590"/>
      <c r="Z15" s="641">
        <v>0.3</v>
      </c>
      <c r="AA15" s="641"/>
      <c r="AB15" s="641"/>
      <c r="AC15" s="641"/>
      <c r="AD15" s="642">
        <v>210841</v>
      </c>
      <c r="AE15" s="642"/>
      <c r="AF15" s="642"/>
      <c r="AG15" s="642"/>
      <c r="AH15" s="642"/>
      <c r="AI15" s="642"/>
      <c r="AJ15" s="642"/>
      <c r="AK15" s="642"/>
      <c r="AL15" s="611">
        <v>0.5</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1770736</v>
      </c>
      <c r="BH15" s="589"/>
      <c r="BI15" s="589"/>
      <c r="BJ15" s="589"/>
      <c r="BK15" s="589"/>
      <c r="BL15" s="589"/>
      <c r="BM15" s="589"/>
      <c r="BN15" s="590"/>
      <c r="BO15" s="641">
        <v>4.5</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6480994</v>
      </c>
      <c r="CS15" s="589"/>
      <c r="CT15" s="589"/>
      <c r="CU15" s="589"/>
      <c r="CV15" s="589"/>
      <c r="CW15" s="589"/>
      <c r="CX15" s="589"/>
      <c r="CY15" s="590"/>
      <c r="CZ15" s="641">
        <v>8.3000000000000007</v>
      </c>
      <c r="DA15" s="641"/>
      <c r="DB15" s="641"/>
      <c r="DC15" s="641"/>
      <c r="DD15" s="594">
        <v>1055747</v>
      </c>
      <c r="DE15" s="589"/>
      <c r="DF15" s="589"/>
      <c r="DG15" s="589"/>
      <c r="DH15" s="589"/>
      <c r="DI15" s="589"/>
      <c r="DJ15" s="589"/>
      <c r="DK15" s="589"/>
      <c r="DL15" s="589"/>
      <c r="DM15" s="589"/>
      <c r="DN15" s="589"/>
      <c r="DO15" s="589"/>
      <c r="DP15" s="590"/>
      <c r="DQ15" s="594">
        <v>5651183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5136371</v>
      </c>
      <c r="S16" s="589"/>
      <c r="T16" s="589"/>
      <c r="U16" s="589"/>
      <c r="V16" s="589"/>
      <c r="W16" s="589"/>
      <c r="X16" s="589"/>
      <c r="Y16" s="590"/>
      <c r="Z16" s="641">
        <v>6.5</v>
      </c>
      <c r="AA16" s="641"/>
      <c r="AB16" s="641"/>
      <c r="AC16" s="641"/>
      <c r="AD16" s="642">
        <v>4488212</v>
      </c>
      <c r="AE16" s="642"/>
      <c r="AF16" s="642"/>
      <c r="AG16" s="642"/>
      <c r="AH16" s="642"/>
      <c r="AI16" s="642"/>
      <c r="AJ16" s="642"/>
      <c r="AK16" s="642"/>
      <c r="AL16" s="611">
        <v>9.8000000000000007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1803</v>
      </c>
      <c r="CS16" s="589"/>
      <c r="CT16" s="589"/>
      <c r="CU16" s="589"/>
      <c r="CV16" s="589"/>
      <c r="CW16" s="589"/>
      <c r="CX16" s="589"/>
      <c r="CY16" s="590"/>
      <c r="CZ16" s="641">
        <v>0</v>
      </c>
      <c r="DA16" s="641"/>
      <c r="DB16" s="641"/>
      <c r="DC16" s="641"/>
      <c r="DD16" s="594" t="s">
        <v>219</v>
      </c>
      <c r="DE16" s="589"/>
      <c r="DF16" s="589"/>
      <c r="DG16" s="589"/>
      <c r="DH16" s="589"/>
      <c r="DI16" s="589"/>
      <c r="DJ16" s="589"/>
      <c r="DK16" s="589"/>
      <c r="DL16" s="589"/>
      <c r="DM16" s="589"/>
      <c r="DN16" s="589"/>
      <c r="DO16" s="589"/>
      <c r="DP16" s="590"/>
      <c r="DQ16" s="594">
        <v>1803</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4488212</v>
      </c>
      <c r="S17" s="589"/>
      <c r="T17" s="589"/>
      <c r="U17" s="589"/>
      <c r="V17" s="589"/>
      <c r="W17" s="589"/>
      <c r="X17" s="589"/>
      <c r="Y17" s="590"/>
      <c r="Z17" s="641">
        <v>5.7</v>
      </c>
      <c r="AA17" s="641"/>
      <c r="AB17" s="641"/>
      <c r="AC17" s="641"/>
      <c r="AD17" s="642">
        <v>4488212</v>
      </c>
      <c r="AE17" s="642"/>
      <c r="AF17" s="642"/>
      <c r="AG17" s="642"/>
      <c r="AH17" s="642"/>
      <c r="AI17" s="642"/>
      <c r="AJ17" s="642"/>
      <c r="AK17" s="642"/>
      <c r="AL17" s="611">
        <v>9.8000000000000007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8988919</v>
      </c>
      <c r="CS17" s="589"/>
      <c r="CT17" s="589"/>
      <c r="CU17" s="589"/>
      <c r="CV17" s="589"/>
      <c r="CW17" s="589"/>
      <c r="CX17" s="589"/>
      <c r="CY17" s="590"/>
      <c r="CZ17" s="641">
        <v>11.6</v>
      </c>
      <c r="DA17" s="641"/>
      <c r="DB17" s="641"/>
      <c r="DC17" s="641"/>
      <c r="DD17" s="594" t="s">
        <v>219</v>
      </c>
      <c r="DE17" s="589"/>
      <c r="DF17" s="589"/>
      <c r="DG17" s="589"/>
      <c r="DH17" s="589"/>
      <c r="DI17" s="589"/>
      <c r="DJ17" s="589"/>
      <c r="DK17" s="589"/>
      <c r="DL17" s="589"/>
      <c r="DM17" s="589"/>
      <c r="DN17" s="589"/>
      <c r="DO17" s="589"/>
      <c r="DP17" s="590"/>
      <c r="DQ17" s="594">
        <v>8918611</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648154</v>
      </c>
      <c r="S18" s="589"/>
      <c r="T18" s="589"/>
      <c r="U18" s="589"/>
      <c r="V18" s="589"/>
      <c r="W18" s="589"/>
      <c r="X18" s="589"/>
      <c r="Y18" s="590"/>
      <c r="Z18" s="641">
        <v>0.8</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2709288</v>
      </c>
      <c r="BH19" s="589"/>
      <c r="BI19" s="589"/>
      <c r="BJ19" s="589"/>
      <c r="BK19" s="589"/>
      <c r="BL19" s="589"/>
      <c r="BM19" s="589"/>
      <c r="BN19" s="590"/>
      <c r="BO19" s="641">
        <v>6.9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48550077</v>
      </c>
      <c r="S20" s="589"/>
      <c r="T20" s="589"/>
      <c r="U20" s="589"/>
      <c r="V20" s="589"/>
      <c r="W20" s="589"/>
      <c r="X20" s="589"/>
      <c r="Y20" s="590"/>
      <c r="Z20" s="641">
        <v>61.9</v>
      </c>
      <c r="AA20" s="641"/>
      <c r="AB20" s="641"/>
      <c r="AC20" s="641"/>
      <c r="AD20" s="642">
        <v>45192630</v>
      </c>
      <c r="AE20" s="642"/>
      <c r="AF20" s="642"/>
      <c r="AG20" s="642"/>
      <c r="AH20" s="642"/>
      <c r="AI20" s="642"/>
      <c r="AJ20" s="642"/>
      <c r="AK20" s="642"/>
      <c r="AL20" s="611">
        <v>99.1</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2709288</v>
      </c>
      <c r="BH20" s="589"/>
      <c r="BI20" s="589"/>
      <c r="BJ20" s="589"/>
      <c r="BK20" s="589"/>
      <c r="BL20" s="589"/>
      <c r="BM20" s="589"/>
      <c r="BN20" s="590"/>
      <c r="BO20" s="641">
        <v>6.9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77689491</v>
      </c>
      <c r="CS20" s="589"/>
      <c r="CT20" s="589"/>
      <c r="CU20" s="589"/>
      <c r="CV20" s="589"/>
      <c r="CW20" s="589"/>
      <c r="CX20" s="589"/>
      <c r="CY20" s="590"/>
      <c r="CZ20" s="641">
        <v>100</v>
      </c>
      <c r="DA20" s="641"/>
      <c r="DB20" s="641"/>
      <c r="DC20" s="641"/>
      <c r="DD20" s="594">
        <v>8238544</v>
      </c>
      <c r="DE20" s="589"/>
      <c r="DF20" s="589"/>
      <c r="DG20" s="589"/>
      <c r="DH20" s="589"/>
      <c r="DI20" s="589"/>
      <c r="DJ20" s="589"/>
      <c r="DK20" s="589"/>
      <c r="DL20" s="589"/>
      <c r="DM20" s="589"/>
      <c r="DN20" s="589"/>
      <c r="DO20" s="589"/>
      <c r="DP20" s="590"/>
      <c r="DQ20" s="594">
        <v>53040122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48785</v>
      </c>
      <c r="S21" s="589"/>
      <c r="T21" s="589"/>
      <c r="U21" s="589"/>
      <c r="V21" s="589"/>
      <c r="W21" s="589"/>
      <c r="X21" s="589"/>
      <c r="Y21" s="590"/>
      <c r="Z21" s="641">
        <v>0.1</v>
      </c>
      <c r="AA21" s="641"/>
      <c r="AB21" s="641"/>
      <c r="AC21" s="641"/>
      <c r="AD21" s="642">
        <v>48785</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1728700</v>
      </c>
      <c r="S22" s="589"/>
      <c r="T22" s="589"/>
      <c r="U22" s="589"/>
      <c r="V22" s="589"/>
      <c r="W22" s="589"/>
      <c r="X22" s="589"/>
      <c r="Y22" s="590"/>
      <c r="Z22" s="641">
        <v>2.2000000000000002</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1084931</v>
      </c>
      <c r="S23" s="589"/>
      <c r="T23" s="589"/>
      <c r="U23" s="589"/>
      <c r="V23" s="589"/>
      <c r="W23" s="589"/>
      <c r="X23" s="589"/>
      <c r="Y23" s="590"/>
      <c r="Z23" s="641">
        <v>1.4</v>
      </c>
      <c r="AA23" s="641"/>
      <c r="AB23" s="641"/>
      <c r="AC23" s="641"/>
      <c r="AD23" s="642">
        <v>318312</v>
      </c>
      <c r="AE23" s="642"/>
      <c r="AF23" s="642"/>
      <c r="AG23" s="642"/>
      <c r="AH23" s="642"/>
      <c r="AI23" s="642"/>
      <c r="AJ23" s="642"/>
      <c r="AK23" s="642"/>
      <c r="AL23" s="611">
        <v>0.7</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2709288</v>
      </c>
      <c r="BH23" s="589"/>
      <c r="BI23" s="589"/>
      <c r="BJ23" s="589"/>
      <c r="BK23" s="589"/>
      <c r="BL23" s="589"/>
      <c r="BM23" s="589"/>
      <c r="BN23" s="590"/>
      <c r="BO23" s="641">
        <v>6.9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777741</v>
      </c>
      <c r="S24" s="589"/>
      <c r="T24" s="589"/>
      <c r="U24" s="589"/>
      <c r="V24" s="589"/>
      <c r="W24" s="589"/>
      <c r="X24" s="589"/>
      <c r="Y24" s="590"/>
      <c r="Z24" s="641">
        <v>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43055897</v>
      </c>
      <c r="CS24" s="639"/>
      <c r="CT24" s="639"/>
      <c r="CU24" s="639"/>
      <c r="CV24" s="639"/>
      <c r="CW24" s="639"/>
      <c r="CX24" s="639"/>
      <c r="CY24" s="686"/>
      <c r="CZ24" s="690">
        <v>55.4</v>
      </c>
      <c r="DA24" s="691"/>
      <c r="DB24" s="691"/>
      <c r="DC24" s="692"/>
      <c r="DD24" s="685">
        <v>28047451</v>
      </c>
      <c r="DE24" s="639"/>
      <c r="DF24" s="639"/>
      <c r="DG24" s="639"/>
      <c r="DH24" s="639"/>
      <c r="DI24" s="639"/>
      <c r="DJ24" s="639"/>
      <c r="DK24" s="686"/>
      <c r="DL24" s="685">
        <v>27738831</v>
      </c>
      <c r="DM24" s="639"/>
      <c r="DN24" s="639"/>
      <c r="DO24" s="639"/>
      <c r="DP24" s="639"/>
      <c r="DQ24" s="639"/>
      <c r="DR24" s="639"/>
      <c r="DS24" s="639"/>
      <c r="DT24" s="639"/>
      <c r="DU24" s="639"/>
      <c r="DV24" s="686"/>
      <c r="DW24" s="687">
        <v>55.8</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10854818</v>
      </c>
      <c r="S25" s="589"/>
      <c r="T25" s="589"/>
      <c r="U25" s="589"/>
      <c r="V25" s="589"/>
      <c r="W25" s="589"/>
      <c r="X25" s="589"/>
      <c r="Y25" s="590"/>
      <c r="Z25" s="641">
        <v>13.8</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15414130</v>
      </c>
      <c r="CS25" s="607"/>
      <c r="CT25" s="607"/>
      <c r="CU25" s="607"/>
      <c r="CV25" s="607"/>
      <c r="CW25" s="607"/>
      <c r="CX25" s="607"/>
      <c r="CY25" s="608"/>
      <c r="CZ25" s="591">
        <v>19.8</v>
      </c>
      <c r="DA25" s="609"/>
      <c r="DB25" s="609"/>
      <c r="DC25" s="610"/>
      <c r="DD25" s="594">
        <v>13505584</v>
      </c>
      <c r="DE25" s="607"/>
      <c r="DF25" s="607"/>
      <c r="DG25" s="607"/>
      <c r="DH25" s="607"/>
      <c r="DI25" s="607"/>
      <c r="DJ25" s="607"/>
      <c r="DK25" s="608"/>
      <c r="DL25" s="594">
        <v>13251845</v>
      </c>
      <c r="DM25" s="607"/>
      <c r="DN25" s="607"/>
      <c r="DO25" s="607"/>
      <c r="DP25" s="607"/>
      <c r="DQ25" s="607"/>
      <c r="DR25" s="607"/>
      <c r="DS25" s="607"/>
      <c r="DT25" s="607"/>
      <c r="DU25" s="607"/>
      <c r="DV25" s="608"/>
      <c r="DW25" s="611">
        <v>26.7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9876849</v>
      </c>
      <c r="CS26" s="589"/>
      <c r="CT26" s="589"/>
      <c r="CU26" s="589"/>
      <c r="CV26" s="589"/>
      <c r="CW26" s="589"/>
      <c r="CX26" s="589"/>
      <c r="CY26" s="590"/>
      <c r="CZ26" s="591">
        <v>12.7</v>
      </c>
      <c r="DA26" s="609"/>
      <c r="DB26" s="609"/>
      <c r="DC26" s="610"/>
      <c r="DD26" s="594">
        <v>8562735</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5578574</v>
      </c>
      <c r="S27" s="589"/>
      <c r="T27" s="589"/>
      <c r="U27" s="589"/>
      <c r="V27" s="589"/>
      <c r="W27" s="589"/>
      <c r="X27" s="589"/>
      <c r="Y27" s="590"/>
      <c r="Z27" s="641">
        <v>7.1</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38993643</v>
      </c>
      <c r="BH27" s="589"/>
      <c r="BI27" s="589"/>
      <c r="BJ27" s="589"/>
      <c r="BK27" s="589"/>
      <c r="BL27" s="589"/>
      <c r="BM27" s="589"/>
      <c r="BN27" s="590"/>
      <c r="BO27" s="641">
        <v>100</v>
      </c>
      <c r="BP27" s="641"/>
      <c r="BQ27" s="641"/>
      <c r="BR27" s="641"/>
      <c r="BS27" s="594">
        <v>344245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18652852</v>
      </c>
      <c r="CS27" s="607"/>
      <c r="CT27" s="607"/>
      <c r="CU27" s="607"/>
      <c r="CV27" s="607"/>
      <c r="CW27" s="607"/>
      <c r="CX27" s="607"/>
      <c r="CY27" s="608"/>
      <c r="CZ27" s="591">
        <v>24</v>
      </c>
      <c r="DA27" s="609"/>
      <c r="DB27" s="609"/>
      <c r="DC27" s="610"/>
      <c r="DD27" s="594">
        <v>5623260</v>
      </c>
      <c r="DE27" s="607"/>
      <c r="DF27" s="607"/>
      <c r="DG27" s="607"/>
      <c r="DH27" s="607"/>
      <c r="DI27" s="607"/>
      <c r="DJ27" s="607"/>
      <c r="DK27" s="608"/>
      <c r="DL27" s="594">
        <v>5570662</v>
      </c>
      <c r="DM27" s="607"/>
      <c r="DN27" s="607"/>
      <c r="DO27" s="607"/>
      <c r="DP27" s="607"/>
      <c r="DQ27" s="607"/>
      <c r="DR27" s="607"/>
      <c r="DS27" s="607"/>
      <c r="DT27" s="607"/>
      <c r="DU27" s="607"/>
      <c r="DV27" s="608"/>
      <c r="DW27" s="611">
        <v>11.2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91059</v>
      </c>
      <c r="S28" s="589"/>
      <c r="T28" s="589"/>
      <c r="U28" s="589"/>
      <c r="V28" s="589"/>
      <c r="W28" s="589"/>
      <c r="X28" s="589"/>
      <c r="Y28" s="590"/>
      <c r="Z28" s="641">
        <v>0.1</v>
      </c>
      <c r="AA28" s="641"/>
      <c r="AB28" s="641"/>
      <c r="AC28" s="641"/>
      <c r="AD28" s="642">
        <v>19594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8988915</v>
      </c>
      <c r="CS28" s="589"/>
      <c r="CT28" s="589"/>
      <c r="CU28" s="589"/>
      <c r="CV28" s="589"/>
      <c r="CW28" s="589"/>
      <c r="CX28" s="589"/>
      <c r="CY28" s="590"/>
      <c r="CZ28" s="591">
        <v>11.6</v>
      </c>
      <c r="DA28" s="609"/>
      <c r="DB28" s="609"/>
      <c r="DC28" s="610"/>
      <c r="DD28" s="594">
        <v>8918607</v>
      </c>
      <c r="DE28" s="589"/>
      <c r="DF28" s="589"/>
      <c r="DG28" s="589"/>
      <c r="DH28" s="589"/>
      <c r="DI28" s="589"/>
      <c r="DJ28" s="589"/>
      <c r="DK28" s="590"/>
      <c r="DL28" s="594">
        <v>8916324</v>
      </c>
      <c r="DM28" s="589"/>
      <c r="DN28" s="589"/>
      <c r="DO28" s="589"/>
      <c r="DP28" s="589"/>
      <c r="DQ28" s="589"/>
      <c r="DR28" s="589"/>
      <c r="DS28" s="589"/>
      <c r="DT28" s="589"/>
      <c r="DU28" s="589"/>
      <c r="DV28" s="590"/>
      <c r="DW28" s="611">
        <v>17.899999999999999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5755</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8984137</v>
      </c>
      <c r="CS29" s="607"/>
      <c r="CT29" s="607"/>
      <c r="CU29" s="607"/>
      <c r="CV29" s="607"/>
      <c r="CW29" s="607"/>
      <c r="CX29" s="607"/>
      <c r="CY29" s="608"/>
      <c r="CZ29" s="591">
        <v>11.6</v>
      </c>
      <c r="DA29" s="609"/>
      <c r="DB29" s="609"/>
      <c r="DC29" s="610"/>
      <c r="DD29" s="594">
        <v>8913829</v>
      </c>
      <c r="DE29" s="607"/>
      <c r="DF29" s="607"/>
      <c r="DG29" s="607"/>
      <c r="DH29" s="607"/>
      <c r="DI29" s="607"/>
      <c r="DJ29" s="607"/>
      <c r="DK29" s="608"/>
      <c r="DL29" s="594">
        <v>8911546</v>
      </c>
      <c r="DM29" s="607"/>
      <c r="DN29" s="607"/>
      <c r="DO29" s="607"/>
      <c r="DP29" s="607"/>
      <c r="DQ29" s="607"/>
      <c r="DR29" s="607"/>
      <c r="DS29" s="607"/>
      <c r="DT29" s="607"/>
      <c r="DU29" s="607"/>
      <c r="DV29" s="608"/>
      <c r="DW29" s="611">
        <v>17.899999999999999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87126</v>
      </c>
      <c r="S30" s="589"/>
      <c r="T30" s="589"/>
      <c r="U30" s="589"/>
      <c r="V30" s="589"/>
      <c r="W30" s="589"/>
      <c r="X30" s="589"/>
      <c r="Y30" s="590"/>
      <c r="Z30" s="641">
        <v>0.1</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v>
      </c>
      <c r="BH30" s="655"/>
      <c r="BI30" s="655"/>
      <c r="BJ30" s="655"/>
      <c r="BK30" s="655"/>
      <c r="BL30" s="655"/>
      <c r="BM30" s="656">
        <v>94.4</v>
      </c>
      <c r="BN30" s="655"/>
      <c r="BO30" s="655"/>
      <c r="BP30" s="655"/>
      <c r="BQ30" s="657"/>
      <c r="BR30" s="654">
        <v>98.9</v>
      </c>
      <c r="BS30" s="655"/>
      <c r="BT30" s="655"/>
      <c r="BU30" s="655"/>
      <c r="BV30" s="655"/>
      <c r="BW30" s="655"/>
      <c r="BX30" s="656">
        <v>94.3</v>
      </c>
      <c r="BY30" s="655"/>
      <c r="BZ30" s="655"/>
      <c r="CA30" s="655"/>
      <c r="CB30" s="657"/>
      <c r="CD30" s="660"/>
      <c r="CE30" s="661"/>
      <c r="CF30" s="625" t="s">
        <v>291</v>
      </c>
      <c r="CG30" s="622"/>
      <c r="CH30" s="622"/>
      <c r="CI30" s="622"/>
      <c r="CJ30" s="622"/>
      <c r="CK30" s="622"/>
      <c r="CL30" s="622"/>
      <c r="CM30" s="622"/>
      <c r="CN30" s="622"/>
      <c r="CO30" s="622"/>
      <c r="CP30" s="622"/>
      <c r="CQ30" s="623"/>
      <c r="CR30" s="588">
        <v>7979905</v>
      </c>
      <c r="CS30" s="589"/>
      <c r="CT30" s="589"/>
      <c r="CU30" s="589"/>
      <c r="CV30" s="589"/>
      <c r="CW30" s="589"/>
      <c r="CX30" s="589"/>
      <c r="CY30" s="590"/>
      <c r="CZ30" s="591">
        <v>10.3</v>
      </c>
      <c r="DA30" s="609"/>
      <c r="DB30" s="609"/>
      <c r="DC30" s="610"/>
      <c r="DD30" s="594">
        <v>7910691</v>
      </c>
      <c r="DE30" s="589"/>
      <c r="DF30" s="589"/>
      <c r="DG30" s="589"/>
      <c r="DH30" s="589"/>
      <c r="DI30" s="589"/>
      <c r="DJ30" s="589"/>
      <c r="DK30" s="590"/>
      <c r="DL30" s="594">
        <v>7908408</v>
      </c>
      <c r="DM30" s="589"/>
      <c r="DN30" s="589"/>
      <c r="DO30" s="589"/>
      <c r="DP30" s="589"/>
      <c r="DQ30" s="589"/>
      <c r="DR30" s="589"/>
      <c r="DS30" s="589"/>
      <c r="DT30" s="589"/>
      <c r="DU30" s="589"/>
      <c r="DV30" s="590"/>
      <c r="DW30" s="611">
        <v>15.9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514271</v>
      </c>
      <c r="S31" s="589"/>
      <c r="T31" s="589"/>
      <c r="U31" s="589"/>
      <c r="V31" s="589"/>
      <c r="W31" s="589"/>
      <c r="X31" s="589"/>
      <c r="Y31" s="590"/>
      <c r="Z31" s="641">
        <v>0.7</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95</v>
      </c>
      <c r="BN31" s="653"/>
      <c r="BO31" s="653"/>
      <c r="BP31" s="653"/>
      <c r="BQ31" s="617"/>
      <c r="BR31" s="652">
        <v>98.9</v>
      </c>
      <c r="BS31" s="607"/>
      <c r="BT31" s="607"/>
      <c r="BU31" s="607"/>
      <c r="BV31" s="607"/>
      <c r="BW31" s="607"/>
      <c r="BX31" s="643">
        <v>95.1</v>
      </c>
      <c r="BY31" s="653"/>
      <c r="BZ31" s="653"/>
      <c r="CA31" s="653"/>
      <c r="CB31" s="617"/>
      <c r="CD31" s="660"/>
      <c r="CE31" s="661"/>
      <c r="CF31" s="625" t="s">
        <v>295</v>
      </c>
      <c r="CG31" s="622"/>
      <c r="CH31" s="622"/>
      <c r="CI31" s="622"/>
      <c r="CJ31" s="622"/>
      <c r="CK31" s="622"/>
      <c r="CL31" s="622"/>
      <c r="CM31" s="622"/>
      <c r="CN31" s="622"/>
      <c r="CO31" s="622"/>
      <c r="CP31" s="622"/>
      <c r="CQ31" s="623"/>
      <c r="CR31" s="588">
        <v>1004232</v>
      </c>
      <c r="CS31" s="607"/>
      <c r="CT31" s="607"/>
      <c r="CU31" s="607"/>
      <c r="CV31" s="607"/>
      <c r="CW31" s="607"/>
      <c r="CX31" s="607"/>
      <c r="CY31" s="608"/>
      <c r="CZ31" s="591">
        <v>1.3</v>
      </c>
      <c r="DA31" s="609"/>
      <c r="DB31" s="609"/>
      <c r="DC31" s="610"/>
      <c r="DD31" s="594">
        <v>1003138</v>
      </c>
      <c r="DE31" s="607"/>
      <c r="DF31" s="607"/>
      <c r="DG31" s="607"/>
      <c r="DH31" s="607"/>
      <c r="DI31" s="607"/>
      <c r="DJ31" s="607"/>
      <c r="DK31" s="608"/>
      <c r="DL31" s="594">
        <v>1003138</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2639468</v>
      </c>
      <c r="S32" s="589"/>
      <c r="T32" s="589"/>
      <c r="U32" s="589"/>
      <c r="V32" s="589"/>
      <c r="W32" s="589"/>
      <c r="X32" s="589"/>
      <c r="Y32" s="590"/>
      <c r="Z32" s="641">
        <v>3.4</v>
      </c>
      <c r="AA32" s="641"/>
      <c r="AB32" s="641"/>
      <c r="AC32" s="641"/>
      <c r="AD32" s="642">
        <v>19610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v>
      </c>
      <c r="BH32" s="573"/>
      <c r="BI32" s="573"/>
      <c r="BJ32" s="573"/>
      <c r="BK32" s="573"/>
      <c r="BL32" s="573"/>
      <c r="BM32" s="636">
        <v>93.5</v>
      </c>
      <c r="BN32" s="573"/>
      <c r="BO32" s="573"/>
      <c r="BP32" s="573"/>
      <c r="BQ32" s="630"/>
      <c r="BR32" s="651">
        <v>98.9</v>
      </c>
      <c r="BS32" s="573"/>
      <c r="BT32" s="573"/>
      <c r="BU32" s="573"/>
      <c r="BV32" s="573"/>
      <c r="BW32" s="573"/>
      <c r="BX32" s="636">
        <v>93.3</v>
      </c>
      <c r="BY32" s="573"/>
      <c r="BZ32" s="573"/>
      <c r="CA32" s="573"/>
      <c r="CB32" s="630"/>
      <c r="CD32" s="662"/>
      <c r="CE32" s="663"/>
      <c r="CF32" s="625" t="s">
        <v>298</v>
      </c>
      <c r="CG32" s="622"/>
      <c r="CH32" s="622"/>
      <c r="CI32" s="622"/>
      <c r="CJ32" s="622"/>
      <c r="CK32" s="622"/>
      <c r="CL32" s="622"/>
      <c r="CM32" s="622"/>
      <c r="CN32" s="622"/>
      <c r="CO32" s="622"/>
      <c r="CP32" s="622"/>
      <c r="CQ32" s="623"/>
      <c r="CR32" s="588">
        <v>4778</v>
      </c>
      <c r="CS32" s="589"/>
      <c r="CT32" s="589"/>
      <c r="CU32" s="589"/>
      <c r="CV32" s="589"/>
      <c r="CW32" s="589"/>
      <c r="CX32" s="589"/>
      <c r="CY32" s="590"/>
      <c r="CZ32" s="591">
        <v>0</v>
      </c>
      <c r="DA32" s="609"/>
      <c r="DB32" s="609"/>
      <c r="DC32" s="610"/>
      <c r="DD32" s="594">
        <v>4778</v>
      </c>
      <c r="DE32" s="589"/>
      <c r="DF32" s="589"/>
      <c r="DG32" s="589"/>
      <c r="DH32" s="589"/>
      <c r="DI32" s="589"/>
      <c r="DJ32" s="589"/>
      <c r="DK32" s="590"/>
      <c r="DL32" s="594">
        <v>4778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6516830</v>
      </c>
      <c r="S33" s="589"/>
      <c r="T33" s="589"/>
      <c r="U33" s="589"/>
      <c r="V33" s="589"/>
      <c r="W33" s="589"/>
      <c r="X33" s="589"/>
      <c r="Y33" s="590"/>
      <c r="Z33" s="641">
        <v>8.3000000000000007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26393247</v>
      </c>
      <c r="CS33" s="607"/>
      <c r="CT33" s="607"/>
      <c r="CU33" s="607"/>
      <c r="CV33" s="607"/>
      <c r="CW33" s="607"/>
      <c r="CX33" s="607"/>
      <c r="CY33" s="608"/>
      <c r="CZ33" s="591">
        <v>34</v>
      </c>
      <c r="DA33" s="609"/>
      <c r="DB33" s="609"/>
      <c r="DC33" s="610"/>
      <c r="DD33" s="594">
        <v>21252342</v>
      </c>
      <c r="DE33" s="607"/>
      <c r="DF33" s="607"/>
      <c r="DG33" s="607"/>
      <c r="DH33" s="607"/>
      <c r="DI33" s="607"/>
      <c r="DJ33" s="607"/>
      <c r="DK33" s="608"/>
      <c r="DL33" s="594">
        <v>17546819</v>
      </c>
      <c r="DM33" s="607"/>
      <c r="DN33" s="607"/>
      <c r="DO33" s="607"/>
      <c r="DP33" s="607"/>
      <c r="DQ33" s="607"/>
      <c r="DR33" s="607"/>
      <c r="DS33" s="607"/>
      <c r="DT33" s="607"/>
      <c r="DU33" s="607"/>
      <c r="DV33" s="608"/>
      <c r="DW33" s="611">
        <v>35.299999999999997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9471327</v>
      </c>
      <c r="CS34" s="589"/>
      <c r="CT34" s="589"/>
      <c r="CU34" s="589"/>
      <c r="CV34" s="589"/>
      <c r="CW34" s="589"/>
      <c r="CX34" s="589"/>
      <c r="CY34" s="590"/>
      <c r="CZ34" s="591">
        <v>12.2</v>
      </c>
      <c r="DA34" s="609"/>
      <c r="DB34" s="609"/>
      <c r="DC34" s="610"/>
      <c r="DD34" s="594">
        <v>8088168</v>
      </c>
      <c r="DE34" s="589"/>
      <c r="DF34" s="589"/>
      <c r="DG34" s="589"/>
      <c r="DH34" s="589"/>
      <c r="DI34" s="589"/>
      <c r="DJ34" s="589"/>
      <c r="DK34" s="590"/>
      <c r="DL34" s="594">
        <v>7723081</v>
      </c>
      <c r="DM34" s="589"/>
      <c r="DN34" s="589"/>
      <c r="DO34" s="589"/>
      <c r="DP34" s="589"/>
      <c r="DQ34" s="589"/>
      <c r="DR34" s="589"/>
      <c r="DS34" s="589"/>
      <c r="DT34" s="589"/>
      <c r="DU34" s="589"/>
      <c r="DV34" s="590"/>
      <c r="DW34" s="611">
        <v>15.5</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4121430</v>
      </c>
      <c r="S35" s="589"/>
      <c r="T35" s="589"/>
      <c r="U35" s="589"/>
      <c r="V35" s="589"/>
      <c r="W35" s="589"/>
      <c r="X35" s="589"/>
      <c r="Y35" s="590"/>
      <c r="Z35" s="641">
        <v>5.3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9696182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36439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688651</v>
      </c>
      <c r="CS35" s="607"/>
      <c r="CT35" s="607"/>
      <c r="CU35" s="607"/>
      <c r="CV35" s="607"/>
      <c r="CW35" s="607"/>
      <c r="CX35" s="607"/>
      <c r="CY35" s="608"/>
      <c r="CZ35" s="591">
        <v>0.9</v>
      </c>
      <c r="DA35" s="609"/>
      <c r="DB35" s="609"/>
      <c r="DC35" s="610"/>
      <c r="DD35" s="594">
        <v>599308</v>
      </c>
      <c r="DE35" s="607"/>
      <c r="DF35" s="607"/>
      <c r="DG35" s="607"/>
      <c r="DH35" s="607"/>
      <c r="DI35" s="607"/>
      <c r="DJ35" s="607"/>
      <c r="DK35" s="608"/>
      <c r="DL35" s="594">
        <v>565222</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78478135</v>
      </c>
      <c r="S36" s="629"/>
      <c r="T36" s="629"/>
      <c r="U36" s="629"/>
      <c r="V36" s="629"/>
      <c r="W36" s="629"/>
      <c r="X36" s="629"/>
      <c r="Y36" s="632"/>
      <c r="Z36" s="633">
        <v>100</v>
      </c>
      <c r="AA36" s="633"/>
      <c r="AB36" s="633"/>
      <c r="AC36" s="633"/>
      <c r="AD36" s="634">
        <v>45598931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2932140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-410941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3772011</v>
      </c>
      <c r="CS36" s="589"/>
      <c r="CT36" s="589"/>
      <c r="CU36" s="589"/>
      <c r="CV36" s="589"/>
      <c r="CW36" s="589"/>
      <c r="CX36" s="589"/>
      <c r="CY36" s="590"/>
      <c r="CZ36" s="591">
        <v>4.9000000000000004</v>
      </c>
      <c r="DA36" s="609"/>
      <c r="DB36" s="609"/>
      <c r="DC36" s="610"/>
      <c r="DD36" s="594">
        <v>3167483</v>
      </c>
      <c r="DE36" s="589"/>
      <c r="DF36" s="589"/>
      <c r="DG36" s="589"/>
      <c r="DH36" s="589"/>
      <c r="DI36" s="589"/>
      <c r="DJ36" s="589"/>
      <c r="DK36" s="590"/>
      <c r="DL36" s="594">
        <v>2478960</v>
      </c>
      <c r="DM36" s="589"/>
      <c r="DN36" s="589"/>
      <c r="DO36" s="589"/>
      <c r="DP36" s="589"/>
      <c r="DQ36" s="589"/>
      <c r="DR36" s="589"/>
      <c r="DS36" s="589"/>
      <c r="DT36" s="589"/>
      <c r="DU36" s="589"/>
      <c r="DV36" s="590"/>
      <c r="DW36" s="611">
        <v>5</v>
      </c>
      <c r="DX36" s="612"/>
      <c r="DY36" s="612"/>
      <c r="DZ36" s="612"/>
      <c r="EA36" s="612"/>
      <c r="EB36" s="612"/>
      <c r="EC36" s="613"/>
    </row>
    <row r="37" spans="2:133" ht="11.25" customHeight="1">
      <c r="AQ37" s="614" t="s">
        <v>313</v>
      </c>
      <c r="AR37" s="615"/>
      <c r="AS37" s="615"/>
      <c r="AT37" s="615"/>
      <c r="AU37" s="615"/>
      <c r="AV37" s="615"/>
      <c r="AW37" s="615"/>
      <c r="AX37" s="615"/>
      <c r="AY37" s="616"/>
      <c r="AZ37" s="588">
        <v>50811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38938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7422</v>
      </c>
      <c r="CS37" s="607"/>
      <c r="CT37" s="607"/>
      <c r="CU37" s="607"/>
      <c r="CV37" s="607"/>
      <c r="CW37" s="607"/>
      <c r="CX37" s="607"/>
      <c r="CY37" s="608"/>
      <c r="CZ37" s="591">
        <v>0</v>
      </c>
      <c r="DA37" s="609"/>
      <c r="DB37" s="609"/>
      <c r="DC37" s="610"/>
      <c r="DD37" s="594">
        <v>7422</v>
      </c>
      <c r="DE37" s="607"/>
      <c r="DF37" s="607"/>
      <c r="DG37" s="607"/>
      <c r="DH37" s="607"/>
      <c r="DI37" s="607"/>
      <c r="DJ37" s="607"/>
      <c r="DK37" s="608"/>
      <c r="DL37" s="594">
        <v>7422</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48507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66270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9596864</v>
      </c>
      <c r="CS38" s="589"/>
      <c r="CT38" s="589"/>
      <c r="CU38" s="589"/>
      <c r="CV38" s="589"/>
      <c r="CW38" s="589"/>
      <c r="CX38" s="589"/>
      <c r="CY38" s="590"/>
      <c r="CZ38" s="591">
        <v>12.4</v>
      </c>
      <c r="DA38" s="609"/>
      <c r="DB38" s="609"/>
      <c r="DC38" s="610"/>
      <c r="DD38" s="594">
        <v>8517412</v>
      </c>
      <c r="DE38" s="589"/>
      <c r="DF38" s="589"/>
      <c r="DG38" s="589"/>
      <c r="DH38" s="589"/>
      <c r="DI38" s="589"/>
      <c r="DJ38" s="589"/>
      <c r="DK38" s="590"/>
      <c r="DL38" s="594">
        <v>6779556</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319</v>
      </c>
      <c r="AR39" s="615"/>
      <c r="AS39" s="615"/>
      <c r="AT39" s="615"/>
      <c r="AU39" s="615"/>
      <c r="AV39" s="615"/>
      <c r="AW39" s="615"/>
      <c r="AX39" s="615"/>
      <c r="AY39" s="616"/>
      <c r="AZ39" s="588">
        <v>30000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936194</v>
      </c>
      <c r="CS39" s="607"/>
      <c r="CT39" s="607"/>
      <c r="CU39" s="607"/>
      <c r="CV39" s="607"/>
      <c r="CW39" s="607"/>
      <c r="CX39" s="607"/>
      <c r="CY39" s="608"/>
      <c r="CZ39" s="591">
        <v>1.2</v>
      </c>
      <c r="DA39" s="609"/>
      <c r="DB39" s="609"/>
      <c r="DC39" s="610"/>
      <c r="DD39" s="594">
        <v>879971</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1834643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1928200</v>
      </c>
      <c r="CS40" s="589"/>
      <c r="CT40" s="589"/>
      <c r="CU40" s="589"/>
      <c r="CV40" s="589"/>
      <c r="CW40" s="589"/>
      <c r="CX40" s="589"/>
      <c r="CY40" s="590"/>
      <c r="CZ40" s="591">
        <v>2.5</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316</v>
      </c>
      <c r="AR41" s="627"/>
      <c r="AS41" s="627"/>
      <c r="AT41" s="627"/>
      <c r="AU41" s="627"/>
      <c r="AV41" s="627"/>
      <c r="AW41" s="627"/>
      <c r="AX41" s="627"/>
      <c r="AY41" s="628"/>
      <c r="AZ41" s="572">
        <v>4800081</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301</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8240347</v>
      </c>
      <c r="CS42" s="589"/>
      <c r="CT42" s="589"/>
      <c r="CU42" s="589"/>
      <c r="CV42" s="589"/>
      <c r="CW42" s="589"/>
      <c r="CX42" s="589"/>
      <c r="CY42" s="590"/>
      <c r="CZ42" s="591">
        <v>10.6</v>
      </c>
      <c r="DA42" s="592"/>
      <c r="DB42" s="592"/>
      <c r="DC42" s="593"/>
      <c r="DD42" s="594">
        <v>3740329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134470</v>
      </c>
      <c r="CS43" s="607"/>
      <c r="CT43" s="607"/>
      <c r="CU43" s="607"/>
      <c r="CV43" s="607"/>
      <c r="CW43" s="607"/>
      <c r="CX43" s="607"/>
      <c r="CY43" s="608"/>
      <c r="CZ43" s="591">
        <v>0.2</v>
      </c>
      <c r="DA43" s="609"/>
      <c r="DB43" s="609"/>
      <c r="DC43" s="610"/>
      <c r="DD43" s="594">
        <v>134470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286</v>
      </c>
      <c r="CE44" s="602"/>
      <c r="CF44" s="585" t="s">
        <v>333</v>
      </c>
      <c r="CG44" s="586"/>
      <c r="CH44" s="586"/>
      <c r="CI44" s="586"/>
      <c r="CJ44" s="586"/>
      <c r="CK44" s="586"/>
      <c r="CL44" s="586"/>
      <c r="CM44" s="586"/>
      <c r="CN44" s="586"/>
      <c r="CO44" s="586"/>
      <c r="CP44" s="586"/>
      <c r="CQ44" s="587"/>
      <c r="CR44" s="588">
        <v>8238544</v>
      </c>
      <c r="CS44" s="589"/>
      <c r="CT44" s="589"/>
      <c r="CU44" s="589"/>
      <c r="CV44" s="589"/>
      <c r="CW44" s="589"/>
      <c r="CX44" s="589"/>
      <c r="CY44" s="590"/>
      <c r="CZ44" s="591">
        <v>10.6</v>
      </c>
      <c r="DA44" s="592"/>
      <c r="DB44" s="592"/>
      <c r="DC44" s="593"/>
      <c r="DD44" s="594">
        <v>3738526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3010241</v>
      </c>
      <c r="CS45" s="607"/>
      <c r="CT45" s="607"/>
      <c r="CU45" s="607"/>
      <c r="CV45" s="607"/>
      <c r="CW45" s="607"/>
      <c r="CX45" s="607"/>
      <c r="CY45" s="608"/>
      <c r="CZ45" s="591">
        <v>3.9</v>
      </c>
      <c r="DA45" s="609"/>
      <c r="DB45" s="609"/>
      <c r="DC45" s="610"/>
      <c r="DD45" s="594">
        <v>127438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5113722</v>
      </c>
      <c r="CS46" s="589"/>
      <c r="CT46" s="589"/>
      <c r="CU46" s="589"/>
      <c r="CV46" s="589"/>
      <c r="CW46" s="589"/>
      <c r="CX46" s="589"/>
      <c r="CY46" s="590"/>
      <c r="CZ46" s="591">
        <v>6.6</v>
      </c>
      <c r="DA46" s="592"/>
      <c r="DB46" s="592"/>
      <c r="DC46" s="593"/>
      <c r="DD46" s="594">
        <v>3600325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1803</v>
      </c>
      <c r="CS47" s="607"/>
      <c r="CT47" s="607"/>
      <c r="CU47" s="607"/>
      <c r="CV47" s="607"/>
      <c r="CW47" s="607"/>
      <c r="CX47" s="607"/>
      <c r="CY47" s="608"/>
      <c r="CZ47" s="591">
        <v>0</v>
      </c>
      <c r="DA47" s="609"/>
      <c r="DB47" s="609"/>
      <c r="DC47" s="610"/>
      <c r="DD47" s="594">
        <v>1803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338</v>
      </c>
      <c r="CS48" s="589"/>
      <c r="CT48" s="589"/>
      <c r="CU48" s="589"/>
      <c r="CV48" s="589"/>
      <c r="CW48" s="589"/>
      <c r="CX48" s="589"/>
      <c r="CY48" s="590"/>
      <c r="CZ48" s="591" t="s">
        <v>338</v>
      </c>
      <c r="DA48" s="592"/>
      <c r="DB48" s="592"/>
      <c r="DC48" s="593"/>
      <c r="DD48" s="594" t="s">
        <v>338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77689491</v>
      </c>
      <c r="CS49" s="573"/>
      <c r="CT49" s="573"/>
      <c r="CU49" s="573"/>
      <c r="CV49" s="573"/>
      <c r="CW49" s="573"/>
      <c r="CX49" s="573"/>
      <c r="CY49" s="574"/>
      <c r="CZ49" s="575">
        <v>100</v>
      </c>
      <c r="DA49" s="576"/>
      <c r="DB49" s="576"/>
      <c r="DC49" s="577"/>
      <c r="DD49" s="578">
        <v>53040122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21" sqref="AF21:AJ2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78052</v>
      </c>
      <c r="R7" s="1101"/>
      <c r="S7" s="1101"/>
      <c r="T7" s="1101"/>
      <c r="U7" s="1101"/>
      <c r="V7" s="1101">
        <v>77384</v>
      </c>
      <c r="W7" s="1101"/>
      <c r="X7" s="1101"/>
      <c r="Y7" s="1101"/>
      <c r="Z7" s="1101"/>
      <c r="AA7" s="1101">
        <f>Q7-V7</f>
        <v>668</v>
      </c>
      <c r="AB7" s="1101"/>
      <c r="AC7" s="1101"/>
      <c r="AD7" s="1101"/>
      <c r="AE7" s="1102"/>
      <c r="AF7" s="1103">
        <v>559</v>
      </c>
      <c r="AG7" s="1104"/>
      <c r="AH7" s="1104"/>
      <c r="AI7" s="1104"/>
      <c r="AJ7" s="1105"/>
      <c r="AK7" s="1087">
        <v>83</v>
      </c>
      <c r="AL7" s="1088"/>
      <c r="AM7" s="1088"/>
      <c r="AN7" s="1088"/>
      <c r="AO7" s="1088"/>
      <c r="AP7" s="1088">
        <v>78118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548</v>
      </c>
      <c r="BS7" s="1091" t="s">
        <v>549</v>
      </c>
      <c r="BT7" s="1092"/>
      <c r="BU7" s="1092"/>
      <c r="BV7" s="1092"/>
      <c r="BW7" s="1092"/>
      <c r="BX7" s="1092"/>
      <c r="BY7" s="1092"/>
      <c r="BZ7" s="1092"/>
      <c r="CA7" s="1092"/>
      <c r="CB7" s="1092"/>
      <c r="CC7" s="1092"/>
      <c r="CD7" s="1092"/>
      <c r="CE7" s="1092"/>
      <c r="CF7" s="1092"/>
      <c r="CG7" s="1093"/>
      <c r="CH7" s="1084">
        <v>337</v>
      </c>
      <c r="CI7" s="1085"/>
      <c r="CJ7" s="1085"/>
      <c r="CK7" s="1085"/>
      <c r="CL7" s="1086"/>
      <c r="CM7" s="1084">
        <v>4451</v>
      </c>
      <c r="CN7" s="1085"/>
      <c r="CO7" s="1085"/>
      <c r="CP7" s="1085"/>
      <c r="CQ7" s="1086"/>
      <c r="CR7" s="1084">
        <v>5</v>
      </c>
      <c r="CS7" s="1085"/>
      <c r="CT7" s="1085"/>
      <c r="CU7" s="1085"/>
      <c r="CV7" s="1086"/>
      <c r="CW7" s="1084">
        <v>0</v>
      </c>
      <c r="CX7" s="1085"/>
      <c r="CY7" s="1085"/>
      <c r="CZ7" s="1085"/>
      <c r="DA7" s="1086"/>
      <c r="DB7" s="1084">
        <v>0</v>
      </c>
      <c r="DC7" s="1085"/>
      <c r="DD7" s="1085"/>
      <c r="DE7" s="1085"/>
      <c r="DF7" s="1086"/>
      <c r="DG7" s="1084">
        <v>750</v>
      </c>
      <c r="DH7" s="1085"/>
      <c r="DI7" s="1085"/>
      <c r="DJ7" s="1085"/>
      <c r="DK7" s="1086"/>
      <c r="DL7" s="1084">
        <v>0</v>
      </c>
      <c r="DM7" s="1085"/>
      <c r="DN7" s="1085"/>
      <c r="DO7" s="1085"/>
      <c r="DP7" s="1086"/>
      <c r="DQ7" s="1084" t="s">
        <v>560</v>
      </c>
      <c r="DR7" s="1085"/>
      <c r="DS7" s="1085"/>
      <c r="DT7" s="1085"/>
      <c r="DU7" s="1086"/>
      <c r="DV7" s="1111"/>
      <c r="DW7" s="1112"/>
      <c r="DX7" s="1112"/>
      <c r="DY7" s="1112"/>
      <c r="DZ7" s="1113"/>
      <c r="EA7" s="205"/>
    </row>
    <row r="8" spans="1:131" s="206" customFormat="1" ht="26.25" customHeight="1">
      <c r="A8" s="212">
        <v>2</v>
      </c>
      <c r="B8" s="1033" t="s">
        <v>363</v>
      </c>
      <c r="C8" s="1034"/>
      <c r="D8" s="1034"/>
      <c r="E8" s="1034"/>
      <c r="F8" s="1034"/>
      <c r="G8" s="1034"/>
      <c r="H8" s="1034"/>
      <c r="I8" s="1034"/>
      <c r="J8" s="1034"/>
      <c r="K8" s="1034"/>
      <c r="L8" s="1034"/>
      <c r="M8" s="1034"/>
      <c r="N8" s="1034"/>
      <c r="O8" s="1034"/>
      <c r="P8" s="1035"/>
      <c r="Q8" s="1039">
        <v>174</v>
      </c>
      <c r="R8" s="1040"/>
      <c r="S8" s="1040"/>
      <c r="T8" s="1040"/>
      <c r="U8" s="1040"/>
      <c r="V8" s="1040">
        <v>174</v>
      </c>
      <c r="W8" s="1040"/>
      <c r="X8" s="1040"/>
      <c r="Y8" s="1040"/>
      <c r="Z8" s="1040"/>
      <c r="AA8" s="1040">
        <f t="shared" ref="AA8:AA12" si="0">Q8-V8</f>
        <v>0</v>
      </c>
      <c r="AB8" s="1040"/>
      <c r="AC8" s="1040"/>
      <c r="AD8" s="1040"/>
      <c r="AE8" s="1041"/>
      <c r="AF8" s="1015" t="s">
        <v>364</v>
      </c>
      <c r="AG8" s="1016"/>
      <c r="AH8" s="1016"/>
      <c r="AI8" s="1016"/>
      <c r="AJ8" s="1017"/>
      <c r="AK8" s="1082">
        <v>48</v>
      </c>
      <c r="AL8" s="1083"/>
      <c r="AM8" s="1083"/>
      <c r="AN8" s="1083"/>
      <c r="AO8" s="1083"/>
      <c r="AP8" s="1083" t="s">
        <v>540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91</v>
      </c>
      <c r="CI8" s="986"/>
      <c r="CJ8" s="986"/>
      <c r="CK8" s="986"/>
      <c r="CL8" s="987"/>
      <c r="CM8" s="985">
        <v>4288</v>
      </c>
      <c r="CN8" s="986"/>
      <c r="CO8" s="986"/>
      <c r="CP8" s="986"/>
      <c r="CQ8" s="987"/>
      <c r="CR8" s="985">
        <v>11</v>
      </c>
      <c r="CS8" s="986"/>
      <c r="CT8" s="986"/>
      <c r="CU8" s="986"/>
      <c r="CV8" s="987"/>
      <c r="CW8" s="985">
        <v>6</v>
      </c>
      <c r="CX8" s="986"/>
      <c r="CY8" s="986"/>
      <c r="CZ8" s="986"/>
      <c r="DA8" s="987"/>
      <c r="DB8" s="985">
        <v>0</v>
      </c>
      <c r="DC8" s="986"/>
      <c r="DD8" s="986"/>
      <c r="DE8" s="986"/>
      <c r="DF8" s="987"/>
      <c r="DG8" s="985" t="s">
        <v>560</v>
      </c>
      <c r="DH8" s="986"/>
      <c r="DI8" s="986"/>
      <c r="DJ8" s="986"/>
      <c r="DK8" s="987"/>
      <c r="DL8" s="985">
        <v>0</v>
      </c>
      <c r="DM8" s="986"/>
      <c r="DN8" s="986"/>
      <c r="DO8" s="986"/>
      <c r="DP8" s="987"/>
      <c r="DQ8" s="985" t="s">
        <v>560</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359</v>
      </c>
      <c r="R9" s="1040"/>
      <c r="S9" s="1040"/>
      <c r="T9" s="1040"/>
      <c r="U9" s="1040"/>
      <c r="V9" s="1040">
        <v>285</v>
      </c>
      <c r="W9" s="1040"/>
      <c r="X9" s="1040"/>
      <c r="Y9" s="1040"/>
      <c r="Z9" s="1040"/>
      <c r="AA9" s="1040">
        <v>74</v>
      </c>
      <c r="AB9" s="1040"/>
      <c r="AC9" s="1040"/>
      <c r="AD9" s="1040"/>
      <c r="AE9" s="1041"/>
      <c r="AF9" s="1015">
        <v>74</v>
      </c>
      <c r="AG9" s="1016"/>
      <c r="AH9" s="1016"/>
      <c r="AI9" s="1016"/>
      <c r="AJ9" s="1017"/>
      <c r="AK9" s="1082">
        <v>69</v>
      </c>
      <c r="AL9" s="1083"/>
      <c r="AM9" s="1083"/>
      <c r="AN9" s="1083"/>
      <c r="AO9" s="1083"/>
      <c r="AP9" s="1083" t="s">
        <v>540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551</v>
      </c>
      <c r="BT9" s="1011"/>
      <c r="BU9" s="1011"/>
      <c r="BV9" s="1011"/>
      <c r="BW9" s="1011"/>
      <c r="BX9" s="1011"/>
      <c r="BY9" s="1011"/>
      <c r="BZ9" s="1011"/>
      <c r="CA9" s="1011"/>
      <c r="CB9" s="1011"/>
      <c r="CC9" s="1011"/>
      <c r="CD9" s="1011"/>
      <c r="CE9" s="1011"/>
      <c r="CF9" s="1011"/>
      <c r="CG9" s="1012"/>
      <c r="CH9" s="985">
        <v>0</v>
      </c>
      <c r="CI9" s="986"/>
      <c r="CJ9" s="986"/>
      <c r="CK9" s="986"/>
      <c r="CL9" s="987"/>
      <c r="CM9" s="985">
        <v>109</v>
      </c>
      <c r="CN9" s="986"/>
      <c r="CO9" s="986"/>
      <c r="CP9" s="986"/>
      <c r="CQ9" s="987"/>
      <c r="CR9" s="985">
        <v>9</v>
      </c>
      <c r="CS9" s="986"/>
      <c r="CT9" s="986"/>
      <c r="CU9" s="986"/>
      <c r="CV9" s="987"/>
      <c r="CW9" s="985">
        <v>169</v>
      </c>
      <c r="CX9" s="986"/>
      <c r="CY9" s="986"/>
      <c r="CZ9" s="986"/>
      <c r="DA9" s="987"/>
      <c r="DB9" s="985">
        <v>0</v>
      </c>
      <c r="DC9" s="986"/>
      <c r="DD9" s="986"/>
      <c r="DE9" s="986"/>
      <c r="DF9" s="987"/>
      <c r="DG9" s="985" t="s">
        <v>560</v>
      </c>
      <c r="DH9" s="986"/>
      <c r="DI9" s="986"/>
      <c r="DJ9" s="986"/>
      <c r="DK9" s="987"/>
      <c r="DL9" s="985">
        <v>0</v>
      </c>
      <c r="DM9" s="986"/>
      <c r="DN9" s="986"/>
      <c r="DO9" s="986"/>
      <c r="DP9" s="987"/>
      <c r="DQ9" s="985" t="s">
        <v>543</v>
      </c>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127</v>
      </c>
      <c r="R10" s="1040"/>
      <c r="S10" s="1040"/>
      <c r="T10" s="1040"/>
      <c r="U10" s="1040"/>
      <c r="V10" s="1040">
        <v>83</v>
      </c>
      <c r="W10" s="1040"/>
      <c r="X10" s="1040"/>
      <c r="Y10" s="1040"/>
      <c r="Z10" s="1040"/>
      <c r="AA10" s="1040">
        <v>44</v>
      </c>
      <c r="AB10" s="1040"/>
      <c r="AC10" s="1040"/>
      <c r="AD10" s="1040"/>
      <c r="AE10" s="1041"/>
      <c r="AF10" s="1015">
        <v>44</v>
      </c>
      <c r="AG10" s="1016"/>
      <c r="AH10" s="1016"/>
      <c r="AI10" s="1016"/>
      <c r="AJ10" s="1017"/>
      <c r="AK10" s="1082">
        <v>32</v>
      </c>
      <c r="AL10" s="1083"/>
      <c r="AM10" s="1083"/>
      <c r="AN10" s="1083"/>
      <c r="AO10" s="1083"/>
      <c r="AP10" s="1083">
        <v>52</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552</v>
      </c>
      <c r="BT10" s="1011"/>
      <c r="BU10" s="1011"/>
      <c r="BV10" s="1011"/>
      <c r="BW10" s="1011"/>
      <c r="BX10" s="1011"/>
      <c r="BY10" s="1011"/>
      <c r="BZ10" s="1011"/>
      <c r="CA10" s="1011"/>
      <c r="CB10" s="1011"/>
      <c r="CC10" s="1011"/>
      <c r="CD10" s="1011"/>
      <c r="CE10" s="1011"/>
      <c r="CF10" s="1011"/>
      <c r="CG10" s="1012"/>
      <c r="CH10" s="985">
        <v>19</v>
      </c>
      <c r="CI10" s="986"/>
      <c r="CJ10" s="986"/>
      <c r="CK10" s="986"/>
      <c r="CL10" s="987"/>
      <c r="CM10" s="985">
        <v>1720</v>
      </c>
      <c r="CN10" s="986"/>
      <c r="CO10" s="986"/>
      <c r="CP10" s="986"/>
      <c r="CQ10" s="987"/>
      <c r="CR10" s="985">
        <v>239</v>
      </c>
      <c r="CS10" s="986"/>
      <c r="CT10" s="986"/>
      <c r="CU10" s="986"/>
      <c r="CV10" s="987"/>
      <c r="CW10" s="985">
        <v>0</v>
      </c>
      <c r="CX10" s="986"/>
      <c r="CY10" s="986"/>
      <c r="CZ10" s="986"/>
      <c r="DA10" s="987"/>
      <c r="DB10" s="985">
        <v>0</v>
      </c>
      <c r="DC10" s="986"/>
      <c r="DD10" s="986"/>
      <c r="DE10" s="986"/>
      <c r="DF10" s="987"/>
      <c r="DG10" s="985" t="s">
        <v>560</v>
      </c>
      <c r="DH10" s="986"/>
      <c r="DI10" s="986"/>
      <c r="DJ10" s="986"/>
      <c r="DK10" s="987"/>
      <c r="DL10" s="985">
        <v>0</v>
      </c>
      <c r="DM10" s="986"/>
      <c r="DN10" s="986"/>
      <c r="DO10" s="986"/>
      <c r="DP10" s="987"/>
      <c r="DQ10" s="985" t="s">
        <v>543</v>
      </c>
      <c r="DR10" s="986"/>
      <c r="DS10" s="986"/>
      <c r="DT10" s="986"/>
      <c r="DU10" s="987"/>
      <c r="DV10" s="988"/>
      <c r="DW10" s="989"/>
      <c r="DX10" s="989"/>
      <c r="DY10" s="989"/>
      <c r="DZ10" s="990"/>
      <c r="EA10" s="205"/>
    </row>
    <row r="11" spans="1:131" s="206" customFormat="1" ht="26.25" customHeight="1">
      <c r="A11" s="212">
        <v>5</v>
      </c>
      <c r="B11" s="1033" t="s">
        <v>367</v>
      </c>
      <c r="C11" s="1034"/>
      <c r="D11" s="1034"/>
      <c r="E11" s="1034"/>
      <c r="F11" s="1034"/>
      <c r="G11" s="1034"/>
      <c r="H11" s="1034"/>
      <c r="I11" s="1034"/>
      <c r="J11" s="1034"/>
      <c r="K11" s="1034"/>
      <c r="L11" s="1034"/>
      <c r="M11" s="1034"/>
      <c r="N11" s="1034"/>
      <c r="O11" s="1034"/>
      <c r="P11" s="1035"/>
      <c r="Q11" s="1039">
        <v>19</v>
      </c>
      <c r="R11" s="1040"/>
      <c r="S11" s="1040"/>
      <c r="T11" s="1040"/>
      <c r="U11" s="1040"/>
      <c r="V11" s="1040">
        <v>17</v>
      </c>
      <c r="W11" s="1040"/>
      <c r="X11" s="1040"/>
      <c r="Y11" s="1040"/>
      <c r="Z11" s="1040"/>
      <c r="AA11" s="1040">
        <f t="shared" si="0"/>
        <v>2</v>
      </c>
      <c r="AB11" s="1040"/>
      <c r="AC11" s="1040"/>
      <c r="AD11" s="1040"/>
      <c r="AE11" s="1041"/>
      <c r="AF11" s="1015">
        <v>2</v>
      </c>
      <c r="AG11" s="1016"/>
      <c r="AH11" s="1016"/>
      <c r="AI11" s="1016"/>
      <c r="AJ11" s="1017"/>
      <c r="AK11" s="1082">
        <v>11</v>
      </c>
      <c r="AL11" s="1083"/>
      <c r="AM11" s="1083"/>
      <c r="AN11" s="1083"/>
      <c r="AO11" s="1083"/>
      <c r="AP11" s="1083" t="s">
        <v>540</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548</v>
      </c>
      <c r="BS11" s="1010" t="s">
        <v>553</v>
      </c>
      <c r="BT11" s="1011"/>
      <c r="BU11" s="1011"/>
      <c r="BV11" s="1011"/>
      <c r="BW11" s="1011"/>
      <c r="BX11" s="1011"/>
      <c r="BY11" s="1011"/>
      <c r="BZ11" s="1011"/>
      <c r="CA11" s="1011"/>
      <c r="CB11" s="1011"/>
      <c r="CC11" s="1011"/>
      <c r="CD11" s="1011"/>
      <c r="CE11" s="1011"/>
      <c r="CF11" s="1011"/>
      <c r="CG11" s="1012"/>
      <c r="CH11" s="985">
        <v>23</v>
      </c>
      <c r="CI11" s="986"/>
      <c r="CJ11" s="986"/>
      <c r="CK11" s="986"/>
      <c r="CL11" s="987"/>
      <c r="CM11" s="985">
        <v>1384</v>
      </c>
      <c r="CN11" s="986"/>
      <c r="CO11" s="986"/>
      <c r="CP11" s="986"/>
      <c r="CQ11" s="987"/>
      <c r="CR11" s="985">
        <v>45</v>
      </c>
      <c r="CS11" s="986"/>
      <c r="CT11" s="986"/>
      <c r="CU11" s="986"/>
      <c r="CV11" s="987"/>
      <c r="CW11" s="985">
        <v>112</v>
      </c>
      <c r="CX11" s="986"/>
      <c r="CY11" s="986"/>
      <c r="CZ11" s="986"/>
      <c r="DA11" s="987"/>
      <c r="DB11" s="985">
        <v>0</v>
      </c>
      <c r="DC11" s="986"/>
      <c r="DD11" s="986"/>
      <c r="DE11" s="986"/>
      <c r="DF11" s="987"/>
      <c r="DG11" s="985" t="s">
        <v>560</v>
      </c>
      <c r="DH11" s="986"/>
      <c r="DI11" s="986"/>
      <c r="DJ11" s="986"/>
      <c r="DK11" s="987"/>
      <c r="DL11" s="985">
        <v>105</v>
      </c>
      <c r="DM11" s="986"/>
      <c r="DN11" s="986"/>
      <c r="DO11" s="986"/>
      <c r="DP11" s="987"/>
      <c r="DQ11" s="985">
        <v>94</v>
      </c>
      <c r="DR11" s="986"/>
      <c r="DS11" s="986"/>
      <c r="DT11" s="986"/>
      <c r="DU11" s="987"/>
      <c r="DV11" s="988"/>
      <c r="DW11" s="989"/>
      <c r="DX11" s="989"/>
      <c r="DY11" s="989"/>
      <c r="DZ11" s="990"/>
      <c r="EA11" s="205"/>
    </row>
    <row r="12" spans="1:131" s="206" customFormat="1" ht="26.25" customHeight="1">
      <c r="A12" s="212">
        <v>6</v>
      </c>
      <c r="B12" s="1033" t="s">
        <v>368</v>
      </c>
      <c r="C12" s="1034"/>
      <c r="D12" s="1034"/>
      <c r="E12" s="1034"/>
      <c r="F12" s="1034"/>
      <c r="G12" s="1034"/>
      <c r="H12" s="1034"/>
      <c r="I12" s="1034"/>
      <c r="J12" s="1034"/>
      <c r="K12" s="1034"/>
      <c r="L12" s="1034"/>
      <c r="M12" s="1034"/>
      <c r="N12" s="1034"/>
      <c r="O12" s="1034"/>
      <c r="P12" s="1035"/>
      <c r="Q12" s="1039">
        <v>3412</v>
      </c>
      <c r="R12" s="1040"/>
      <c r="S12" s="1040"/>
      <c r="T12" s="1040"/>
      <c r="U12" s="1040"/>
      <c r="V12" s="1040">
        <v>3412</v>
      </c>
      <c r="W12" s="1040"/>
      <c r="X12" s="1040"/>
      <c r="Y12" s="1040"/>
      <c r="Z12" s="1040"/>
      <c r="AA12" s="1040">
        <f t="shared" si="0"/>
        <v>0</v>
      </c>
      <c r="AB12" s="1040"/>
      <c r="AC12" s="1040"/>
      <c r="AD12" s="1040"/>
      <c r="AE12" s="1041"/>
      <c r="AF12" s="1015" t="s">
        <v>110</v>
      </c>
      <c r="AG12" s="1016"/>
      <c r="AH12" s="1016"/>
      <c r="AI12" s="1016"/>
      <c r="AJ12" s="1017"/>
      <c r="AK12" s="1082" t="s">
        <v>540</v>
      </c>
      <c r="AL12" s="1083"/>
      <c r="AM12" s="1083"/>
      <c r="AN12" s="1083"/>
      <c r="AO12" s="1083"/>
      <c r="AP12" s="1083">
        <v>12159</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554</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748</v>
      </c>
      <c r="CN12" s="986"/>
      <c r="CO12" s="986"/>
      <c r="CP12" s="986"/>
      <c r="CQ12" s="987"/>
      <c r="CR12" s="985">
        <v>700</v>
      </c>
      <c r="CS12" s="986"/>
      <c r="CT12" s="986"/>
      <c r="CU12" s="986"/>
      <c r="CV12" s="987"/>
      <c r="CW12" s="985">
        <v>10</v>
      </c>
      <c r="CX12" s="986"/>
      <c r="CY12" s="986"/>
      <c r="CZ12" s="986"/>
      <c r="DA12" s="987"/>
      <c r="DB12" s="985">
        <v>0</v>
      </c>
      <c r="DC12" s="986"/>
      <c r="DD12" s="986"/>
      <c r="DE12" s="986"/>
      <c r="DF12" s="987"/>
      <c r="DG12" s="985" t="s">
        <v>543</v>
      </c>
      <c r="DH12" s="986"/>
      <c r="DI12" s="986"/>
      <c r="DJ12" s="986"/>
      <c r="DK12" s="987"/>
      <c r="DL12" s="985">
        <v>0</v>
      </c>
      <c r="DM12" s="986"/>
      <c r="DN12" s="986"/>
      <c r="DO12" s="986"/>
      <c r="DP12" s="987"/>
      <c r="DQ12" s="985" t="s">
        <v>543</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t="s">
        <v>548</v>
      </c>
      <c r="BS13" s="1010" t="s">
        <v>555</v>
      </c>
      <c r="BT13" s="1011"/>
      <c r="BU13" s="1011"/>
      <c r="BV13" s="1011"/>
      <c r="BW13" s="1011"/>
      <c r="BX13" s="1011"/>
      <c r="BY13" s="1011"/>
      <c r="BZ13" s="1011"/>
      <c r="CA13" s="1011"/>
      <c r="CB13" s="1011"/>
      <c r="CC13" s="1011"/>
      <c r="CD13" s="1011"/>
      <c r="CE13" s="1011"/>
      <c r="CF13" s="1011"/>
      <c r="CG13" s="1012"/>
      <c r="CH13" s="985">
        <v>54</v>
      </c>
      <c r="CI13" s="986"/>
      <c r="CJ13" s="986"/>
      <c r="CK13" s="986"/>
      <c r="CL13" s="987"/>
      <c r="CM13" s="985">
        <v>4446</v>
      </c>
      <c r="CN13" s="986"/>
      <c r="CO13" s="986"/>
      <c r="CP13" s="986"/>
      <c r="CQ13" s="987"/>
      <c r="CR13" s="985">
        <v>128</v>
      </c>
      <c r="CS13" s="986"/>
      <c r="CT13" s="986"/>
      <c r="CU13" s="986"/>
      <c r="CV13" s="987"/>
      <c r="CW13" s="985">
        <v>0</v>
      </c>
      <c r="CX13" s="986"/>
      <c r="CY13" s="986"/>
      <c r="CZ13" s="986"/>
      <c r="DA13" s="987"/>
      <c r="DB13" s="985">
        <v>0</v>
      </c>
      <c r="DC13" s="986"/>
      <c r="DD13" s="986"/>
      <c r="DE13" s="986"/>
      <c r="DF13" s="987"/>
      <c r="DG13" s="985" t="s">
        <v>560</v>
      </c>
      <c r="DH13" s="986"/>
      <c r="DI13" s="986"/>
      <c r="DJ13" s="986"/>
      <c r="DK13" s="987"/>
      <c r="DL13" s="985">
        <v>1884</v>
      </c>
      <c r="DM13" s="986"/>
      <c r="DN13" s="986"/>
      <c r="DO13" s="986"/>
      <c r="DP13" s="987"/>
      <c r="DQ13" s="985">
        <v>188</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556</v>
      </c>
      <c r="BT14" s="1011"/>
      <c r="BU14" s="1011"/>
      <c r="BV14" s="1011"/>
      <c r="BW14" s="1011"/>
      <c r="BX14" s="1011"/>
      <c r="BY14" s="1011"/>
      <c r="BZ14" s="1011"/>
      <c r="CA14" s="1011"/>
      <c r="CB14" s="1011"/>
      <c r="CC14" s="1011"/>
      <c r="CD14" s="1011"/>
      <c r="CE14" s="1011"/>
      <c r="CF14" s="1011"/>
      <c r="CG14" s="1012"/>
      <c r="CH14" s="985">
        <v>-1</v>
      </c>
      <c r="CI14" s="986"/>
      <c r="CJ14" s="986"/>
      <c r="CK14" s="986"/>
      <c r="CL14" s="987"/>
      <c r="CM14" s="985">
        <v>403</v>
      </c>
      <c r="CN14" s="986"/>
      <c r="CO14" s="986"/>
      <c r="CP14" s="986"/>
      <c r="CQ14" s="987"/>
      <c r="CR14" s="985">
        <v>200</v>
      </c>
      <c r="CS14" s="986"/>
      <c r="CT14" s="986"/>
      <c r="CU14" s="986"/>
      <c r="CV14" s="987"/>
      <c r="CW14" s="985">
        <v>106</v>
      </c>
      <c r="CX14" s="986"/>
      <c r="CY14" s="986"/>
      <c r="CZ14" s="986"/>
      <c r="DA14" s="987"/>
      <c r="DB14" s="985">
        <v>0</v>
      </c>
      <c r="DC14" s="986"/>
      <c r="DD14" s="986"/>
      <c r="DE14" s="986"/>
      <c r="DF14" s="987"/>
      <c r="DG14" s="985" t="s">
        <v>543</v>
      </c>
      <c r="DH14" s="986"/>
      <c r="DI14" s="986"/>
      <c r="DJ14" s="986"/>
      <c r="DK14" s="987"/>
      <c r="DL14" s="985">
        <v>0</v>
      </c>
      <c r="DM14" s="986"/>
      <c r="DN14" s="986"/>
      <c r="DO14" s="986"/>
      <c r="DP14" s="987"/>
      <c r="DQ14" s="985" t="s">
        <v>543</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557</v>
      </c>
      <c r="BT15" s="1011"/>
      <c r="BU15" s="1011"/>
      <c r="BV15" s="1011"/>
      <c r="BW15" s="1011"/>
      <c r="BX15" s="1011"/>
      <c r="BY15" s="1011"/>
      <c r="BZ15" s="1011"/>
      <c r="CA15" s="1011"/>
      <c r="CB15" s="1011"/>
      <c r="CC15" s="1011"/>
      <c r="CD15" s="1011"/>
      <c r="CE15" s="1011"/>
      <c r="CF15" s="1011"/>
      <c r="CG15" s="1012"/>
      <c r="CH15" s="985">
        <v>138</v>
      </c>
      <c r="CI15" s="986"/>
      <c r="CJ15" s="986"/>
      <c r="CK15" s="986"/>
      <c r="CL15" s="987"/>
      <c r="CM15" s="985">
        <v>1771</v>
      </c>
      <c r="CN15" s="986"/>
      <c r="CO15" s="986"/>
      <c r="CP15" s="986"/>
      <c r="CQ15" s="987"/>
      <c r="CR15" s="985">
        <v>139</v>
      </c>
      <c r="CS15" s="986"/>
      <c r="CT15" s="986"/>
      <c r="CU15" s="986"/>
      <c r="CV15" s="987"/>
      <c r="CW15" s="985">
        <v>0</v>
      </c>
      <c r="CX15" s="986"/>
      <c r="CY15" s="986"/>
      <c r="CZ15" s="986"/>
      <c r="DA15" s="987"/>
      <c r="DB15" s="985">
        <v>0</v>
      </c>
      <c r="DC15" s="986"/>
      <c r="DD15" s="986"/>
      <c r="DE15" s="986"/>
      <c r="DF15" s="987"/>
      <c r="DG15" s="985" t="s">
        <v>543</v>
      </c>
      <c r="DH15" s="986"/>
      <c r="DI15" s="986"/>
      <c r="DJ15" s="986"/>
      <c r="DK15" s="987"/>
      <c r="DL15" s="985">
        <v>0</v>
      </c>
      <c r="DM15" s="986"/>
      <c r="DN15" s="986"/>
      <c r="DO15" s="986"/>
      <c r="DP15" s="987"/>
      <c r="DQ15" s="985" t="s">
        <v>543</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559</v>
      </c>
      <c r="BT16" s="1011"/>
      <c r="BU16" s="1011"/>
      <c r="BV16" s="1011"/>
      <c r="BW16" s="1011"/>
      <c r="BX16" s="1011"/>
      <c r="BY16" s="1011"/>
      <c r="BZ16" s="1011"/>
      <c r="CA16" s="1011"/>
      <c r="CB16" s="1011"/>
      <c r="CC16" s="1011"/>
      <c r="CD16" s="1011"/>
      <c r="CE16" s="1011"/>
      <c r="CF16" s="1011"/>
      <c r="CG16" s="1012"/>
      <c r="CH16" s="985">
        <v>0</v>
      </c>
      <c r="CI16" s="986"/>
      <c r="CJ16" s="986"/>
      <c r="CK16" s="986"/>
      <c r="CL16" s="987"/>
      <c r="CM16" s="985">
        <v>0</v>
      </c>
      <c r="CN16" s="986"/>
      <c r="CO16" s="986"/>
      <c r="CP16" s="986"/>
      <c r="CQ16" s="987"/>
      <c r="CR16" s="985">
        <v>5</v>
      </c>
      <c r="CS16" s="986"/>
      <c r="CT16" s="986"/>
      <c r="CU16" s="986"/>
      <c r="CV16" s="987"/>
      <c r="CW16" s="985">
        <v>0</v>
      </c>
      <c r="CX16" s="986"/>
      <c r="CY16" s="986"/>
      <c r="CZ16" s="986"/>
      <c r="DA16" s="987"/>
      <c r="DB16" s="985">
        <v>0</v>
      </c>
      <c r="DC16" s="986"/>
      <c r="DD16" s="986"/>
      <c r="DE16" s="986"/>
      <c r="DF16" s="987"/>
      <c r="DG16" s="985" t="s">
        <v>560</v>
      </c>
      <c r="DH16" s="986"/>
      <c r="DI16" s="986"/>
      <c r="DJ16" s="986"/>
      <c r="DK16" s="987"/>
      <c r="DL16" s="985">
        <v>0</v>
      </c>
      <c r="DM16" s="986"/>
      <c r="DN16" s="986"/>
      <c r="DO16" s="986"/>
      <c r="DP16" s="987"/>
      <c r="DQ16" s="985" t="s">
        <v>543</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t="s">
        <v>548</v>
      </c>
      <c r="BS17" s="1010" t="s">
        <v>558</v>
      </c>
      <c r="BT17" s="1011"/>
      <c r="BU17" s="1011"/>
      <c r="BV17" s="1011"/>
      <c r="BW17" s="1011"/>
      <c r="BX17" s="1011"/>
      <c r="BY17" s="1011"/>
      <c r="BZ17" s="1011"/>
      <c r="CA17" s="1011"/>
      <c r="CB17" s="1011"/>
      <c r="CC17" s="1011"/>
      <c r="CD17" s="1011"/>
      <c r="CE17" s="1011"/>
      <c r="CF17" s="1011"/>
      <c r="CG17" s="1012"/>
      <c r="CH17" s="985">
        <v>246</v>
      </c>
      <c r="CI17" s="986"/>
      <c r="CJ17" s="986"/>
      <c r="CK17" s="986"/>
      <c r="CL17" s="987"/>
      <c r="CM17" s="985">
        <v>21002</v>
      </c>
      <c r="CN17" s="986"/>
      <c r="CO17" s="986"/>
      <c r="CP17" s="986"/>
      <c r="CQ17" s="987"/>
      <c r="CR17" s="985">
        <v>2308</v>
      </c>
      <c r="CS17" s="986"/>
      <c r="CT17" s="986"/>
      <c r="CU17" s="986"/>
      <c r="CV17" s="987"/>
      <c r="CW17" s="985">
        <v>1128</v>
      </c>
      <c r="CX17" s="986"/>
      <c r="CY17" s="986"/>
      <c r="CZ17" s="986"/>
      <c r="DA17" s="987"/>
      <c r="DB17" s="985">
        <v>12159</v>
      </c>
      <c r="DC17" s="986"/>
      <c r="DD17" s="986"/>
      <c r="DE17" s="986"/>
      <c r="DF17" s="987"/>
      <c r="DG17" s="985" t="s">
        <v>560</v>
      </c>
      <c r="DH17" s="986"/>
      <c r="DI17" s="986"/>
      <c r="DJ17" s="986"/>
      <c r="DK17" s="987"/>
      <c r="DL17" s="985">
        <v>0</v>
      </c>
      <c r="DM17" s="986"/>
      <c r="DN17" s="986"/>
      <c r="DO17" s="986"/>
      <c r="DP17" s="987"/>
      <c r="DQ17" s="985" t="s">
        <v>543</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81904</v>
      </c>
      <c r="R23" s="1065"/>
      <c r="S23" s="1065"/>
      <c r="T23" s="1065"/>
      <c r="U23" s="1065"/>
      <c r="V23" s="1065">
        <v>81115</v>
      </c>
      <c r="W23" s="1065"/>
      <c r="X23" s="1065"/>
      <c r="Y23" s="1065"/>
      <c r="Z23" s="1065"/>
      <c r="AA23" s="1065">
        <v>789</v>
      </c>
      <c r="AB23" s="1065"/>
      <c r="AC23" s="1065"/>
      <c r="AD23" s="1065"/>
      <c r="AE23" s="1066"/>
      <c r="AF23" s="1067">
        <v>679</v>
      </c>
      <c r="AG23" s="1065"/>
      <c r="AH23" s="1065"/>
      <c r="AI23" s="1065"/>
      <c r="AJ23" s="1068"/>
      <c r="AK23" s="1069"/>
      <c r="AL23" s="1070"/>
      <c r="AM23" s="1070"/>
      <c r="AN23" s="1070"/>
      <c r="AO23" s="1070"/>
      <c r="AP23" s="1065">
        <v>90329</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29086</v>
      </c>
      <c r="R28" s="1050"/>
      <c r="S28" s="1050"/>
      <c r="T28" s="1050"/>
      <c r="U28" s="1050"/>
      <c r="V28" s="1050">
        <v>29041</v>
      </c>
      <c r="W28" s="1050"/>
      <c r="X28" s="1050"/>
      <c r="Y28" s="1050"/>
      <c r="Z28" s="1050"/>
      <c r="AA28" s="1050">
        <f>Q28-V28</f>
        <v>45</v>
      </c>
      <c r="AB28" s="1050"/>
      <c r="AC28" s="1050"/>
      <c r="AD28" s="1050"/>
      <c r="AE28" s="1051"/>
      <c r="AF28" s="1052">
        <v>45</v>
      </c>
      <c r="AG28" s="1050"/>
      <c r="AH28" s="1050"/>
      <c r="AI28" s="1050"/>
      <c r="AJ28" s="1053"/>
      <c r="AK28" s="1054">
        <v>2035</v>
      </c>
      <c r="AL28" s="1042"/>
      <c r="AM28" s="1042"/>
      <c r="AN28" s="1042"/>
      <c r="AO28" s="1042"/>
      <c r="AP28" s="1042" t="s">
        <v>540</v>
      </c>
      <c r="AQ28" s="1042"/>
      <c r="AR28" s="1042"/>
      <c r="AS28" s="1042"/>
      <c r="AT28" s="1042"/>
      <c r="AU28" s="1042" t="s">
        <v>540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15394</v>
      </c>
      <c r="R29" s="1040"/>
      <c r="S29" s="1040"/>
      <c r="T29" s="1040"/>
      <c r="U29" s="1040"/>
      <c r="V29" s="1040">
        <v>15355</v>
      </c>
      <c r="W29" s="1040"/>
      <c r="X29" s="1040"/>
      <c r="Y29" s="1040"/>
      <c r="Z29" s="1040"/>
      <c r="AA29" s="1040">
        <f t="shared" ref="AA29:AA31" si="1">Q29-V29</f>
        <v>39</v>
      </c>
      <c r="AB29" s="1040"/>
      <c r="AC29" s="1040"/>
      <c r="AD29" s="1040"/>
      <c r="AE29" s="1041"/>
      <c r="AF29" s="1015">
        <v>39</v>
      </c>
      <c r="AG29" s="1016"/>
      <c r="AH29" s="1016"/>
      <c r="AI29" s="1016"/>
      <c r="AJ29" s="1017"/>
      <c r="AK29" s="976">
        <v>2438</v>
      </c>
      <c r="AL29" s="967"/>
      <c r="AM29" s="967"/>
      <c r="AN29" s="967"/>
      <c r="AO29" s="967"/>
      <c r="AP29" s="967">
        <v>22</v>
      </c>
      <c r="AQ29" s="967"/>
      <c r="AR29" s="967"/>
      <c r="AS29" s="967"/>
      <c r="AT29" s="967"/>
      <c r="AU29" s="967">
        <v>3</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2752</v>
      </c>
      <c r="R30" s="1040"/>
      <c r="S30" s="1040"/>
      <c r="T30" s="1040"/>
      <c r="U30" s="1040"/>
      <c r="V30" s="1040">
        <v>2687</v>
      </c>
      <c r="W30" s="1040"/>
      <c r="X30" s="1040"/>
      <c r="Y30" s="1040"/>
      <c r="Z30" s="1040"/>
      <c r="AA30" s="1040">
        <v>65</v>
      </c>
      <c r="AB30" s="1040"/>
      <c r="AC30" s="1040"/>
      <c r="AD30" s="1040"/>
      <c r="AE30" s="1041"/>
      <c r="AF30" s="1015">
        <v>65</v>
      </c>
      <c r="AG30" s="1016"/>
      <c r="AH30" s="1016"/>
      <c r="AI30" s="1016"/>
      <c r="AJ30" s="1017"/>
      <c r="AK30" s="976">
        <v>460</v>
      </c>
      <c r="AL30" s="967"/>
      <c r="AM30" s="967"/>
      <c r="AN30" s="967"/>
      <c r="AO30" s="967"/>
      <c r="AP30" s="967" t="s">
        <v>540</v>
      </c>
      <c r="AQ30" s="967"/>
      <c r="AR30" s="967"/>
      <c r="AS30" s="967"/>
      <c r="AT30" s="967"/>
      <c r="AU30" s="967" t="s">
        <v>541</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69</v>
      </c>
      <c r="R31" s="1040"/>
      <c r="S31" s="1040"/>
      <c r="T31" s="1040"/>
      <c r="U31" s="1040"/>
      <c r="V31" s="1040">
        <v>121</v>
      </c>
      <c r="W31" s="1040"/>
      <c r="X31" s="1040"/>
      <c r="Y31" s="1040"/>
      <c r="Z31" s="1040"/>
      <c r="AA31" s="1040">
        <f t="shared" si="1"/>
        <v>-52</v>
      </c>
      <c r="AB31" s="1040"/>
      <c r="AC31" s="1040"/>
      <c r="AD31" s="1040"/>
      <c r="AE31" s="1041"/>
      <c r="AF31" s="1015">
        <v>-52</v>
      </c>
      <c r="AG31" s="1016"/>
      <c r="AH31" s="1016"/>
      <c r="AI31" s="1016"/>
      <c r="AJ31" s="1017"/>
      <c r="AK31" s="976">
        <v>30</v>
      </c>
      <c r="AL31" s="967"/>
      <c r="AM31" s="967"/>
      <c r="AN31" s="967"/>
      <c r="AO31" s="967"/>
      <c r="AP31" s="967" t="s">
        <v>540</v>
      </c>
      <c r="AQ31" s="967"/>
      <c r="AR31" s="967"/>
      <c r="AS31" s="967"/>
      <c r="AT31" s="967"/>
      <c r="AU31" s="967" t="s">
        <v>540</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5336</v>
      </c>
      <c r="R32" s="1040"/>
      <c r="S32" s="1040"/>
      <c r="T32" s="1040"/>
      <c r="U32" s="1040"/>
      <c r="V32" s="1040">
        <v>4480</v>
      </c>
      <c r="W32" s="1040"/>
      <c r="X32" s="1040"/>
      <c r="Y32" s="1040"/>
      <c r="Z32" s="1040"/>
      <c r="AA32" s="1040">
        <f t="shared" ref="AA32:AA34" si="2">Q32-V32</f>
        <v>856</v>
      </c>
      <c r="AB32" s="1040"/>
      <c r="AC32" s="1040"/>
      <c r="AD32" s="1040"/>
      <c r="AE32" s="1041"/>
      <c r="AF32" s="1015">
        <v>5251</v>
      </c>
      <c r="AG32" s="1016"/>
      <c r="AH32" s="1016"/>
      <c r="AI32" s="1016"/>
      <c r="AJ32" s="1017"/>
      <c r="AK32" s="976">
        <v>51</v>
      </c>
      <c r="AL32" s="967"/>
      <c r="AM32" s="967"/>
      <c r="AN32" s="967"/>
      <c r="AO32" s="967"/>
      <c r="AP32" s="967">
        <v>10350</v>
      </c>
      <c r="AQ32" s="967"/>
      <c r="AR32" s="967"/>
      <c r="AS32" s="967"/>
      <c r="AT32" s="967"/>
      <c r="AU32" s="967">
        <v>135</v>
      </c>
      <c r="AV32" s="967"/>
      <c r="AW32" s="967"/>
      <c r="AX32" s="967"/>
      <c r="AY32" s="967"/>
      <c r="AZ32" s="1038" t="s">
        <v>542</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122</v>
      </c>
      <c r="R33" s="1040"/>
      <c r="S33" s="1040"/>
      <c r="T33" s="1040"/>
      <c r="U33" s="1040"/>
      <c r="V33" s="1040">
        <v>122</v>
      </c>
      <c r="W33" s="1040"/>
      <c r="X33" s="1040"/>
      <c r="Y33" s="1040"/>
      <c r="Z33" s="1040"/>
      <c r="AA33" s="1040">
        <f t="shared" si="2"/>
        <v>0</v>
      </c>
      <c r="AB33" s="1040"/>
      <c r="AC33" s="1040"/>
      <c r="AD33" s="1040"/>
      <c r="AE33" s="1041"/>
      <c r="AF33" s="1015" t="s">
        <v>110</v>
      </c>
      <c r="AG33" s="1016"/>
      <c r="AH33" s="1016"/>
      <c r="AI33" s="1016"/>
      <c r="AJ33" s="1017"/>
      <c r="AK33" s="976">
        <v>13</v>
      </c>
      <c r="AL33" s="967"/>
      <c r="AM33" s="967"/>
      <c r="AN33" s="967"/>
      <c r="AO33" s="967"/>
      <c r="AP33" s="967">
        <v>50</v>
      </c>
      <c r="AQ33" s="967"/>
      <c r="AR33" s="967"/>
      <c r="AS33" s="967"/>
      <c r="AT33" s="967"/>
      <c r="AU33" s="967">
        <v>16</v>
      </c>
      <c r="AV33" s="967"/>
      <c r="AW33" s="967"/>
      <c r="AX33" s="967"/>
      <c r="AY33" s="967"/>
      <c r="AZ33" s="1038" t="s">
        <v>540</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8666</v>
      </c>
      <c r="R34" s="1040"/>
      <c r="S34" s="1040"/>
      <c r="T34" s="1040"/>
      <c r="U34" s="1040"/>
      <c r="V34" s="1040">
        <v>8515</v>
      </c>
      <c r="W34" s="1040"/>
      <c r="X34" s="1040"/>
      <c r="Y34" s="1040"/>
      <c r="Z34" s="1040"/>
      <c r="AA34" s="1040">
        <f t="shared" si="2"/>
        <v>151</v>
      </c>
      <c r="AB34" s="1040"/>
      <c r="AC34" s="1040"/>
      <c r="AD34" s="1040"/>
      <c r="AE34" s="1041"/>
      <c r="AF34" s="1015">
        <v>151</v>
      </c>
      <c r="AG34" s="1016"/>
      <c r="AH34" s="1016"/>
      <c r="AI34" s="1016"/>
      <c r="AJ34" s="1017"/>
      <c r="AK34" s="976">
        <v>2932</v>
      </c>
      <c r="AL34" s="967"/>
      <c r="AM34" s="967"/>
      <c r="AN34" s="967"/>
      <c r="AO34" s="967"/>
      <c r="AP34" s="967">
        <v>59765</v>
      </c>
      <c r="AQ34" s="967"/>
      <c r="AR34" s="967"/>
      <c r="AS34" s="967"/>
      <c r="AT34" s="967"/>
      <c r="AU34" s="967">
        <v>28508</v>
      </c>
      <c r="AV34" s="967"/>
      <c r="AW34" s="967"/>
      <c r="AX34" s="967"/>
      <c r="AY34" s="967"/>
      <c r="AZ34" s="1038" t="s">
        <v>543</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5500</v>
      </c>
      <c r="AG63" s="955"/>
      <c r="AH63" s="955"/>
      <c r="AI63" s="955"/>
      <c r="AJ63" s="1026"/>
      <c r="AK63" s="1027"/>
      <c r="AL63" s="959"/>
      <c r="AM63" s="959"/>
      <c r="AN63" s="959"/>
      <c r="AO63" s="959"/>
      <c r="AP63" s="955">
        <v>70187</v>
      </c>
      <c r="AQ63" s="955"/>
      <c r="AR63" s="955"/>
      <c r="AS63" s="955"/>
      <c r="AT63" s="955"/>
      <c r="AU63" s="955">
        <v>28662</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395</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544</v>
      </c>
      <c r="C68" s="982"/>
      <c r="D68" s="982"/>
      <c r="E68" s="982"/>
      <c r="F68" s="982"/>
      <c r="G68" s="982"/>
      <c r="H68" s="982"/>
      <c r="I68" s="982"/>
      <c r="J68" s="982"/>
      <c r="K68" s="982"/>
      <c r="L68" s="982"/>
      <c r="M68" s="982"/>
      <c r="N68" s="982"/>
      <c r="O68" s="982"/>
      <c r="P68" s="983"/>
      <c r="Q68" s="984">
        <v>190</v>
      </c>
      <c r="R68" s="978"/>
      <c r="S68" s="978"/>
      <c r="T68" s="978"/>
      <c r="U68" s="978"/>
      <c r="V68" s="978">
        <v>186</v>
      </c>
      <c r="W68" s="978"/>
      <c r="X68" s="978"/>
      <c r="Y68" s="978"/>
      <c r="Z68" s="978"/>
      <c r="AA68" s="978">
        <v>4</v>
      </c>
      <c r="AB68" s="978"/>
      <c r="AC68" s="978"/>
      <c r="AD68" s="978"/>
      <c r="AE68" s="978"/>
      <c r="AF68" s="978">
        <v>92</v>
      </c>
      <c r="AG68" s="978"/>
      <c r="AH68" s="978"/>
      <c r="AI68" s="978"/>
      <c r="AJ68" s="978"/>
      <c r="AK68" s="978" t="s">
        <v>540</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545</v>
      </c>
      <c r="C69" s="971"/>
      <c r="D69" s="971"/>
      <c r="E69" s="971"/>
      <c r="F69" s="971"/>
      <c r="G69" s="971"/>
      <c r="H69" s="971"/>
      <c r="I69" s="971"/>
      <c r="J69" s="971"/>
      <c r="K69" s="971"/>
      <c r="L69" s="971"/>
      <c r="M69" s="971"/>
      <c r="N69" s="971"/>
      <c r="O69" s="971"/>
      <c r="P69" s="972"/>
      <c r="Q69" s="973">
        <v>2</v>
      </c>
      <c r="R69" s="967"/>
      <c r="S69" s="967"/>
      <c r="T69" s="967"/>
      <c r="U69" s="967"/>
      <c r="V69" s="967">
        <v>0</v>
      </c>
      <c r="W69" s="967"/>
      <c r="X69" s="967"/>
      <c r="Y69" s="967"/>
      <c r="Z69" s="967"/>
      <c r="AA69" s="967">
        <v>2</v>
      </c>
      <c r="AB69" s="967"/>
      <c r="AC69" s="967"/>
      <c r="AD69" s="967"/>
      <c r="AE69" s="967"/>
      <c r="AF69" s="967">
        <v>2</v>
      </c>
      <c r="AG69" s="967"/>
      <c r="AH69" s="967"/>
      <c r="AI69" s="967"/>
      <c r="AJ69" s="967"/>
      <c r="AK69" s="967" t="s">
        <v>481</v>
      </c>
      <c r="AL69" s="967"/>
      <c r="AM69" s="967"/>
      <c r="AN69" s="967"/>
      <c r="AO69" s="967"/>
      <c r="AP69" s="967" t="s">
        <v>481</v>
      </c>
      <c r="AQ69" s="967"/>
      <c r="AR69" s="967"/>
      <c r="AS69" s="967"/>
      <c r="AT69" s="967"/>
      <c r="AU69" s="967" t="s">
        <v>481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3">
        <v>4005</v>
      </c>
      <c r="R70" s="967"/>
      <c r="S70" s="967"/>
      <c r="T70" s="967"/>
      <c r="U70" s="967"/>
      <c r="V70" s="967">
        <v>3884</v>
      </c>
      <c r="W70" s="967"/>
      <c r="X70" s="967"/>
      <c r="Y70" s="967"/>
      <c r="Z70" s="967"/>
      <c r="AA70" s="967">
        <v>121</v>
      </c>
      <c r="AB70" s="967"/>
      <c r="AC70" s="967"/>
      <c r="AD70" s="967"/>
      <c r="AE70" s="967"/>
      <c r="AF70" s="967">
        <v>121</v>
      </c>
      <c r="AG70" s="967"/>
      <c r="AH70" s="967"/>
      <c r="AI70" s="967"/>
      <c r="AJ70" s="967"/>
      <c r="AK70" s="967">
        <v>165</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547</v>
      </c>
      <c r="C71" s="971"/>
      <c r="D71" s="971"/>
      <c r="E71" s="971"/>
      <c r="F71" s="971"/>
      <c r="G71" s="971"/>
      <c r="H71" s="971"/>
      <c r="I71" s="971"/>
      <c r="J71" s="971"/>
      <c r="K71" s="971"/>
      <c r="L71" s="971"/>
      <c r="M71" s="971"/>
      <c r="N71" s="971"/>
      <c r="O71" s="971"/>
      <c r="P71" s="972"/>
      <c r="Q71" s="973">
        <v>665317</v>
      </c>
      <c r="R71" s="967"/>
      <c r="S71" s="967"/>
      <c r="T71" s="967"/>
      <c r="U71" s="967"/>
      <c r="V71" s="967">
        <v>642459</v>
      </c>
      <c r="W71" s="967"/>
      <c r="X71" s="967"/>
      <c r="Y71" s="967"/>
      <c r="Z71" s="967"/>
      <c r="AA71" s="967">
        <v>22858</v>
      </c>
      <c r="AB71" s="967"/>
      <c r="AC71" s="967"/>
      <c r="AD71" s="967"/>
      <c r="AE71" s="967"/>
      <c r="AF71" s="967">
        <v>22858</v>
      </c>
      <c r="AG71" s="967"/>
      <c r="AH71" s="967"/>
      <c r="AI71" s="967"/>
      <c r="AJ71" s="967"/>
      <c r="AK71" s="967">
        <v>8586</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23073</v>
      </c>
      <c r="AG88" s="955"/>
      <c r="AH88" s="955"/>
      <c r="AI88" s="955"/>
      <c r="AJ88" s="955"/>
      <c r="AK88" s="959"/>
      <c r="AL88" s="959"/>
      <c r="AM88" s="959"/>
      <c r="AN88" s="959"/>
      <c r="AO88" s="959"/>
      <c r="AP88" s="955" t="s">
        <v>561</v>
      </c>
      <c r="AQ88" s="955"/>
      <c r="AR88" s="955"/>
      <c r="AS88" s="955"/>
      <c r="AT88" s="955"/>
      <c r="AU88" s="955" t="s">
        <v>561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3789</v>
      </c>
      <c r="CS102" s="947"/>
      <c r="CT102" s="947"/>
      <c r="CU102" s="947"/>
      <c r="CV102" s="948"/>
      <c r="CW102" s="946">
        <v>1531</v>
      </c>
      <c r="CX102" s="947"/>
      <c r="CY102" s="947"/>
      <c r="CZ102" s="947"/>
      <c r="DA102" s="948"/>
      <c r="DB102" s="946">
        <v>12159</v>
      </c>
      <c r="DC102" s="947"/>
      <c r="DD102" s="947"/>
      <c r="DE102" s="947"/>
      <c r="DF102" s="948"/>
      <c r="DG102" s="946">
        <v>750</v>
      </c>
      <c r="DH102" s="947"/>
      <c r="DI102" s="947"/>
      <c r="DJ102" s="947"/>
      <c r="DK102" s="948"/>
      <c r="DL102" s="946">
        <v>1989</v>
      </c>
      <c r="DM102" s="947"/>
      <c r="DN102" s="947"/>
      <c r="DO102" s="947"/>
      <c r="DP102" s="948"/>
      <c r="DQ102" s="946">
        <v>282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9664064</v>
      </c>
      <c r="AB110" s="873"/>
      <c r="AC110" s="873"/>
      <c r="AD110" s="873"/>
      <c r="AE110" s="874"/>
      <c r="AF110" s="875">
        <v>9970729</v>
      </c>
      <c r="AG110" s="873"/>
      <c r="AH110" s="873"/>
      <c r="AI110" s="873"/>
      <c r="AJ110" s="874"/>
      <c r="AK110" s="875">
        <v>10015354</v>
      </c>
      <c r="AL110" s="873"/>
      <c r="AM110" s="873"/>
      <c r="AN110" s="873"/>
      <c r="AO110" s="874"/>
      <c r="AP110" s="876">
        <v>24.6</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91057444</v>
      </c>
      <c r="BR110" s="800"/>
      <c r="BS110" s="800"/>
      <c r="BT110" s="800"/>
      <c r="BU110" s="800"/>
      <c r="BV110" s="800">
        <v>90328854</v>
      </c>
      <c r="BW110" s="800"/>
      <c r="BX110" s="800"/>
      <c r="BY110" s="800"/>
      <c r="BZ110" s="800"/>
      <c r="CA110" s="800">
        <v>90329126</v>
      </c>
      <c r="CB110" s="800"/>
      <c r="CC110" s="800"/>
      <c r="CD110" s="800"/>
      <c r="CE110" s="800"/>
      <c r="CF110" s="861">
        <v>221.7</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2079978</v>
      </c>
      <c r="DH110" s="800"/>
      <c r="DI110" s="800"/>
      <c r="DJ110" s="800"/>
      <c r="DK110" s="800"/>
      <c r="DL110" s="800">
        <v>1896878</v>
      </c>
      <c r="DM110" s="800"/>
      <c r="DN110" s="800"/>
      <c r="DO110" s="800"/>
      <c r="DP110" s="800"/>
      <c r="DQ110" s="800">
        <v>1710082</v>
      </c>
      <c r="DR110" s="800"/>
      <c r="DS110" s="800"/>
      <c r="DT110" s="800"/>
      <c r="DU110" s="800"/>
      <c r="DV110" s="801">
        <v>4.2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10886133</v>
      </c>
      <c r="BR111" s="771"/>
      <c r="BS111" s="771"/>
      <c r="BT111" s="771"/>
      <c r="BU111" s="771"/>
      <c r="BV111" s="771">
        <v>7980212</v>
      </c>
      <c r="BW111" s="771"/>
      <c r="BX111" s="771"/>
      <c r="BY111" s="771"/>
      <c r="BZ111" s="771"/>
      <c r="CA111" s="771">
        <v>5944719</v>
      </c>
      <c r="CB111" s="771"/>
      <c r="CC111" s="771"/>
      <c r="CD111" s="771"/>
      <c r="CE111" s="771"/>
      <c r="CF111" s="848">
        <v>14.6</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103700</v>
      </c>
      <c r="AB112" s="784"/>
      <c r="AC112" s="784"/>
      <c r="AD112" s="784"/>
      <c r="AE112" s="785"/>
      <c r="AF112" s="786">
        <v>43467</v>
      </c>
      <c r="AG112" s="784"/>
      <c r="AH112" s="784"/>
      <c r="AI112" s="784"/>
      <c r="AJ112" s="785"/>
      <c r="AK112" s="786">
        <v>32000</v>
      </c>
      <c r="AL112" s="784"/>
      <c r="AM112" s="784"/>
      <c r="AN112" s="784"/>
      <c r="AO112" s="785"/>
      <c r="AP112" s="754">
        <v>0.1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31134145</v>
      </c>
      <c r="BR112" s="771"/>
      <c r="BS112" s="771"/>
      <c r="BT112" s="771"/>
      <c r="BU112" s="771"/>
      <c r="BV112" s="771">
        <v>29747374</v>
      </c>
      <c r="BW112" s="771"/>
      <c r="BX112" s="771"/>
      <c r="BY112" s="771"/>
      <c r="BZ112" s="771"/>
      <c r="CA112" s="771">
        <v>28661510</v>
      </c>
      <c r="CB112" s="771"/>
      <c r="CC112" s="771"/>
      <c r="CD112" s="771"/>
      <c r="CE112" s="771"/>
      <c r="CF112" s="848">
        <v>70.400000000000006</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47747</v>
      </c>
      <c r="DH112" s="771"/>
      <c r="DI112" s="771"/>
      <c r="DJ112" s="771"/>
      <c r="DK112" s="771"/>
      <c r="DL112" s="771">
        <v>25601</v>
      </c>
      <c r="DM112" s="771"/>
      <c r="DN112" s="771"/>
      <c r="DO112" s="771"/>
      <c r="DP112" s="771"/>
      <c r="DQ112" s="771">
        <v>9395</v>
      </c>
      <c r="DR112" s="771"/>
      <c r="DS112" s="771"/>
      <c r="DT112" s="771"/>
      <c r="DU112" s="771"/>
      <c r="DV112" s="823">
        <v>0</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2580629</v>
      </c>
      <c r="AB113" s="909"/>
      <c r="AC113" s="909"/>
      <c r="AD113" s="909"/>
      <c r="AE113" s="910"/>
      <c r="AF113" s="911">
        <v>2610387</v>
      </c>
      <c r="AG113" s="909"/>
      <c r="AH113" s="909"/>
      <c r="AI113" s="909"/>
      <c r="AJ113" s="910"/>
      <c r="AK113" s="911">
        <v>2615451</v>
      </c>
      <c r="AL113" s="909"/>
      <c r="AM113" s="909"/>
      <c r="AN113" s="909"/>
      <c r="AO113" s="910"/>
      <c r="AP113" s="912">
        <v>6.4</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16197395</v>
      </c>
      <c r="BR114" s="771"/>
      <c r="BS114" s="771"/>
      <c r="BT114" s="771"/>
      <c r="BU114" s="771"/>
      <c r="BV114" s="771">
        <v>14926030</v>
      </c>
      <c r="BW114" s="771"/>
      <c r="BX114" s="771"/>
      <c r="BY114" s="771"/>
      <c r="BZ114" s="771"/>
      <c r="CA114" s="771">
        <v>13662516</v>
      </c>
      <c r="CB114" s="771"/>
      <c r="CC114" s="771"/>
      <c r="CD114" s="771"/>
      <c r="CE114" s="771"/>
      <c r="CF114" s="848">
        <v>33.5</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1124085</v>
      </c>
      <c r="AB115" s="909"/>
      <c r="AC115" s="909"/>
      <c r="AD115" s="909"/>
      <c r="AE115" s="910"/>
      <c r="AF115" s="911">
        <v>1439540</v>
      </c>
      <c r="AG115" s="909"/>
      <c r="AH115" s="909"/>
      <c r="AI115" s="909"/>
      <c r="AJ115" s="910"/>
      <c r="AK115" s="911">
        <v>326927</v>
      </c>
      <c r="AL115" s="909"/>
      <c r="AM115" s="909"/>
      <c r="AN115" s="909"/>
      <c r="AO115" s="910"/>
      <c r="AP115" s="912">
        <v>0.8</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349160</v>
      </c>
      <c r="BR115" s="771"/>
      <c r="BS115" s="771"/>
      <c r="BT115" s="771"/>
      <c r="BU115" s="771"/>
      <c r="BV115" s="771">
        <v>328594</v>
      </c>
      <c r="BW115" s="771"/>
      <c r="BX115" s="771"/>
      <c r="BY115" s="771"/>
      <c r="BZ115" s="771"/>
      <c r="CA115" s="771">
        <v>288355</v>
      </c>
      <c r="CB115" s="771"/>
      <c r="CC115" s="771"/>
      <c r="CD115" s="771"/>
      <c r="CE115" s="771"/>
      <c r="CF115" s="848">
        <v>0.7</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8726762</v>
      </c>
      <c r="DH115" s="784"/>
      <c r="DI115" s="784"/>
      <c r="DJ115" s="784"/>
      <c r="DK115" s="785"/>
      <c r="DL115" s="786">
        <v>6041709</v>
      </c>
      <c r="DM115" s="784"/>
      <c r="DN115" s="784"/>
      <c r="DO115" s="784"/>
      <c r="DP115" s="785"/>
      <c r="DQ115" s="786">
        <v>4220391</v>
      </c>
      <c r="DR115" s="784"/>
      <c r="DS115" s="784"/>
      <c r="DT115" s="784"/>
      <c r="DU115" s="785"/>
      <c r="DV115" s="754">
        <v>10.4</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2757</v>
      </c>
      <c r="AB116" s="784"/>
      <c r="AC116" s="784"/>
      <c r="AD116" s="784"/>
      <c r="AE116" s="785"/>
      <c r="AF116" s="786">
        <v>2876</v>
      </c>
      <c r="AG116" s="784"/>
      <c r="AH116" s="784"/>
      <c r="AI116" s="784"/>
      <c r="AJ116" s="785"/>
      <c r="AK116" s="786">
        <v>4778</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13475235</v>
      </c>
      <c r="AB117" s="895"/>
      <c r="AC117" s="895"/>
      <c r="AD117" s="895"/>
      <c r="AE117" s="896"/>
      <c r="AF117" s="898">
        <v>14066999</v>
      </c>
      <c r="AG117" s="895"/>
      <c r="AH117" s="895"/>
      <c r="AI117" s="895"/>
      <c r="AJ117" s="896"/>
      <c r="AK117" s="898">
        <v>12994510</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434</v>
      </c>
      <c r="BP118" s="838"/>
      <c r="BQ118" s="857">
        <v>149624277</v>
      </c>
      <c r="BR118" s="858"/>
      <c r="BS118" s="858"/>
      <c r="BT118" s="858"/>
      <c r="BU118" s="858"/>
      <c r="BV118" s="858">
        <v>143311064</v>
      </c>
      <c r="BW118" s="858"/>
      <c r="BX118" s="858"/>
      <c r="BY118" s="858"/>
      <c r="BZ118" s="858"/>
      <c r="CA118" s="858">
        <v>138886226</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221852</v>
      </c>
      <c r="AB119" s="873"/>
      <c r="AC119" s="873"/>
      <c r="AD119" s="873"/>
      <c r="AE119" s="874"/>
      <c r="AF119" s="875">
        <v>222025</v>
      </c>
      <c r="AG119" s="873"/>
      <c r="AH119" s="873"/>
      <c r="AI119" s="873"/>
      <c r="AJ119" s="874"/>
      <c r="AK119" s="875">
        <v>217080</v>
      </c>
      <c r="AL119" s="873"/>
      <c r="AM119" s="873"/>
      <c r="AN119" s="873"/>
      <c r="AO119" s="874"/>
      <c r="AP119" s="876">
        <v>0.5</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17876409</v>
      </c>
      <c r="BR119" s="800"/>
      <c r="BS119" s="800"/>
      <c r="BT119" s="800"/>
      <c r="BU119" s="800"/>
      <c r="BV119" s="800">
        <v>19749066</v>
      </c>
      <c r="BW119" s="800"/>
      <c r="BX119" s="800"/>
      <c r="BY119" s="800"/>
      <c r="BZ119" s="800"/>
      <c r="CA119" s="800">
        <v>20640237</v>
      </c>
      <c r="CB119" s="800"/>
      <c r="CC119" s="800"/>
      <c r="CD119" s="800"/>
      <c r="CE119" s="800"/>
      <c r="CF119" s="861">
        <v>50.7</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31646</v>
      </c>
      <c r="DH119" s="717"/>
      <c r="DI119" s="717"/>
      <c r="DJ119" s="717"/>
      <c r="DK119" s="718"/>
      <c r="DL119" s="719">
        <v>16024</v>
      </c>
      <c r="DM119" s="717"/>
      <c r="DN119" s="717"/>
      <c r="DO119" s="717"/>
      <c r="DP119" s="718"/>
      <c r="DQ119" s="719">
        <v>4851</v>
      </c>
      <c r="DR119" s="717"/>
      <c r="DS119" s="717"/>
      <c r="DT119" s="717"/>
      <c r="DU119" s="718"/>
      <c r="DV119" s="807">
        <v>0</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31982890</v>
      </c>
      <c r="BR120" s="771"/>
      <c r="BS120" s="771"/>
      <c r="BT120" s="771"/>
      <c r="BU120" s="771"/>
      <c r="BV120" s="771">
        <v>30537998</v>
      </c>
      <c r="BW120" s="771"/>
      <c r="BX120" s="771"/>
      <c r="BY120" s="771"/>
      <c r="BZ120" s="771"/>
      <c r="CA120" s="771">
        <v>31628046</v>
      </c>
      <c r="CB120" s="771"/>
      <c r="CC120" s="771"/>
      <c r="CD120" s="771"/>
      <c r="CE120" s="771"/>
      <c r="CF120" s="848">
        <v>77.599999999999994</v>
      </c>
      <c r="CG120" s="849"/>
      <c r="CH120" s="849"/>
      <c r="CI120" s="849"/>
      <c r="CJ120" s="849"/>
      <c r="CK120" s="850" t="s">
        <v>440</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30885889</v>
      </c>
      <c r="DH120" s="800"/>
      <c r="DI120" s="800"/>
      <c r="DJ120" s="800"/>
      <c r="DK120" s="800"/>
      <c r="DL120" s="800">
        <v>29581473</v>
      </c>
      <c r="DM120" s="800"/>
      <c r="DN120" s="800"/>
      <c r="DO120" s="800"/>
      <c r="DP120" s="800"/>
      <c r="DQ120" s="800">
        <v>28507768</v>
      </c>
      <c r="DR120" s="800"/>
      <c r="DS120" s="800"/>
      <c r="DT120" s="800"/>
      <c r="DU120" s="800"/>
      <c r="DV120" s="801">
        <v>70</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30315</v>
      </c>
      <c r="AB121" s="784"/>
      <c r="AC121" s="784"/>
      <c r="AD121" s="784"/>
      <c r="AE121" s="785"/>
      <c r="AF121" s="786">
        <v>22146</v>
      </c>
      <c r="AG121" s="784"/>
      <c r="AH121" s="784"/>
      <c r="AI121" s="784"/>
      <c r="AJ121" s="785"/>
      <c r="AK121" s="786">
        <v>16206</v>
      </c>
      <c r="AL121" s="784"/>
      <c r="AM121" s="784"/>
      <c r="AN121" s="784"/>
      <c r="AO121" s="785"/>
      <c r="AP121" s="754">
        <v>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88764038</v>
      </c>
      <c r="BR121" s="858"/>
      <c r="BS121" s="858"/>
      <c r="BT121" s="858"/>
      <c r="BU121" s="858"/>
      <c r="BV121" s="858">
        <v>87918433</v>
      </c>
      <c r="BW121" s="858"/>
      <c r="BX121" s="858"/>
      <c r="BY121" s="858"/>
      <c r="BZ121" s="858"/>
      <c r="CA121" s="858">
        <v>87252672</v>
      </c>
      <c r="CB121" s="858"/>
      <c r="CC121" s="858"/>
      <c r="CD121" s="858"/>
      <c r="CE121" s="858"/>
      <c r="CF121" s="859">
        <v>214.2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217625</v>
      </c>
      <c r="DH121" s="771"/>
      <c r="DI121" s="771"/>
      <c r="DJ121" s="771"/>
      <c r="DK121" s="771"/>
      <c r="DL121" s="771">
        <v>136107</v>
      </c>
      <c r="DM121" s="771"/>
      <c r="DN121" s="771"/>
      <c r="DO121" s="771"/>
      <c r="DP121" s="771"/>
      <c r="DQ121" s="771">
        <v>134547</v>
      </c>
      <c r="DR121" s="771"/>
      <c r="DS121" s="771"/>
      <c r="DT121" s="771"/>
      <c r="DU121" s="771"/>
      <c r="DV121" s="823">
        <v>0.3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443</v>
      </c>
      <c r="BP122" s="838"/>
      <c r="BQ122" s="839">
        <v>138623337</v>
      </c>
      <c r="BR122" s="840"/>
      <c r="BS122" s="840"/>
      <c r="BT122" s="840"/>
      <c r="BU122" s="840"/>
      <c r="BV122" s="840">
        <v>138205497</v>
      </c>
      <c r="BW122" s="840"/>
      <c r="BX122" s="840"/>
      <c r="BY122" s="840"/>
      <c r="BZ122" s="840"/>
      <c r="CA122" s="840">
        <v>139520955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23821</v>
      </c>
      <c r="DH122" s="771"/>
      <c r="DI122" s="771"/>
      <c r="DJ122" s="771"/>
      <c r="DK122" s="771"/>
      <c r="DL122" s="771">
        <v>24724</v>
      </c>
      <c r="DM122" s="771"/>
      <c r="DN122" s="771"/>
      <c r="DO122" s="771"/>
      <c r="DP122" s="771"/>
      <c r="DQ122" s="771">
        <v>15910</v>
      </c>
      <c r="DR122" s="771"/>
      <c r="DS122" s="771"/>
      <c r="DT122" s="771"/>
      <c r="DU122" s="771"/>
      <c r="DV122" s="823">
        <v>0</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27.1</v>
      </c>
      <c r="BR123" s="832"/>
      <c r="BS123" s="832"/>
      <c r="BT123" s="832"/>
      <c r="BU123" s="832"/>
      <c r="BV123" s="832">
        <v>12.3</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847376</v>
      </c>
      <c r="AB126" s="784"/>
      <c r="AC126" s="784"/>
      <c r="AD126" s="784"/>
      <c r="AE126" s="785"/>
      <c r="AF126" s="786">
        <v>1178377</v>
      </c>
      <c r="AG126" s="784"/>
      <c r="AH126" s="784"/>
      <c r="AI126" s="784"/>
      <c r="AJ126" s="785"/>
      <c r="AK126" s="786">
        <v>81792</v>
      </c>
      <c r="AL126" s="784"/>
      <c r="AM126" s="784"/>
      <c r="AN126" s="784"/>
      <c r="AO126" s="785"/>
      <c r="AP126" s="754">
        <v>0.2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24542</v>
      </c>
      <c r="AB127" s="784"/>
      <c r="AC127" s="784"/>
      <c r="AD127" s="784"/>
      <c r="AE127" s="785"/>
      <c r="AF127" s="786">
        <v>16992</v>
      </c>
      <c r="AG127" s="784"/>
      <c r="AH127" s="784"/>
      <c r="AI127" s="784"/>
      <c r="AJ127" s="785"/>
      <c r="AK127" s="786">
        <v>11849</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110</v>
      </c>
      <c r="BG127" s="761"/>
      <c r="BH127" s="761"/>
      <c r="BI127" s="761"/>
      <c r="BJ127" s="761"/>
      <c r="BK127" s="761"/>
      <c r="BL127" s="762"/>
      <c r="BM127" s="760">
        <v>11.27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349160</v>
      </c>
      <c r="DH127" s="820"/>
      <c r="DI127" s="820"/>
      <c r="DJ127" s="820"/>
      <c r="DK127" s="820"/>
      <c r="DL127" s="820">
        <v>328594</v>
      </c>
      <c r="DM127" s="820"/>
      <c r="DN127" s="820"/>
      <c r="DO127" s="820"/>
      <c r="DP127" s="820"/>
      <c r="DQ127" s="820">
        <v>288355</v>
      </c>
      <c r="DR127" s="820"/>
      <c r="DS127" s="820"/>
      <c r="DT127" s="820"/>
      <c r="DU127" s="820"/>
      <c r="DV127" s="821">
        <v>0.7</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3183396</v>
      </c>
      <c r="AB128" s="724"/>
      <c r="AC128" s="724"/>
      <c r="AD128" s="724"/>
      <c r="AE128" s="725"/>
      <c r="AF128" s="726">
        <v>3373304</v>
      </c>
      <c r="AG128" s="724"/>
      <c r="AH128" s="724"/>
      <c r="AI128" s="724"/>
      <c r="AJ128" s="725"/>
      <c r="AK128" s="726">
        <v>3105421</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110</v>
      </c>
      <c r="BG128" s="791"/>
      <c r="BH128" s="791"/>
      <c r="BI128" s="791"/>
      <c r="BJ128" s="791"/>
      <c r="BK128" s="791"/>
      <c r="BL128" s="792"/>
      <c r="BM128" s="790">
        <v>16.27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48288700</v>
      </c>
      <c r="AB129" s="784"/>
      <c r="AC129" s="784"/>
      <c r="AD129" s="784"/>
      <c r="AE129" s="785"/>
      <c r="AF129" s="786">
        <v>49336513</v>
      </c>
      <c r="AG129" s="784"/>
      <c r="AH129" s="784"/>
      <c r="AI129" s="784"/>
      <c r="AJ129" s="785"/>
      <c r="AK129" s="786">
        <v>48713684</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5.9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7738673</v>
      </c>
      <c r="AB130" s="784"/>
      <c r="AC130" s="784"/>
      <c r="AD130" s="784"/>
      <c r="AE130" s="785"/>
      <c r="AF130" s="786">
        <v>7896194</v>
      </c>
      <c r="AG130" s="784"/>
      <c r="AH130" s="784"/>
      <c r="AI130" s="784"/>
      <c r="AJ130" s="785"/>
      <c r="AK130" s="786">
        <v>7974248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464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40550027</v>
      </c>
      <c r="AB131" s="717"/>
      <c r="AC131" s="717"/>
      <c r="AD131" s="717"/>
      <c r="AE131" s="718"/>
      <c r="AF131" s="719">
        <v>41440319</v>
      </c>
      <c r="AG131" s="717"/>
      <c r="AH131" s="717"/>
      <c r="AI131" s="717"/>
      <c r="AJ131" s="718"/>
      <c r="AK131" s="719">
        <v>40739436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6.2963361280000001</v>
      </c>
      <c r="AB132" s="740"/>
      <c r="AC132" s="740"/>
      <c r="AD132" s="740"/>
      <c r="AE132" s="741"/>
      <c r="AF132" s="742">
        <v>6.7506743849999999</v>
      </c>
      <c r="AG132" s="740"/>
      <c r="AH132" s="740"/>
      <c r="AI132" s="740"/>
      <c r="AJ132" s="741"/>
      <c r="AK132" s="742">
        <v>4.7002147990000003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7.7</v>
      </c>
      <c r="AB133" s="749"/>
      <c r="AC133" s="749"/>
      <c r="AD133" s="749"/>
      <c r="AE133" s="750"/>
      <c r="AF133" s="748">
        <v>6.7</v>
      </c>
      <c r="AG133" s="749"/>
      <c r="AH133" s="749"/>
      <c r="AI133" s="749"/>
      <c r="AJ133" s="750"/>
      <c r="AK133" s="748">
        <v>5.9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D95" sqref="AD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15414130</v>
      </c>
      <c r="L9" s="264">
        <v>56965</v>
      </c>
      <c r="M9" s="265">
        <v>56720</v>
      </c>
      <c r="N9" s="266">
        <v>0.4</v>
      </c>
    </row>
    <row r="10" spans="1:16">
      <c r="A10" s="248"/>
      <c r="B10" s="244"/>
      <c r="C10" s="244"/>
      <c r="D10" s="244"/>
      <c r="E10" s="244"/>
      <c r="F10" s="244"/>
      <c r="G10" s="1133" t="s">
        <v>477</v>
      </c>
      <c r="H10" s="1134"/>
      <c r="I10" s="1134"/>
      <c r="J10" s="1135"/>
      <c r="K10" s="267">
        <v>417986</v>
      </c>
      <c r="L10" s="268">
        <v>1545</v>
      </c>
      <c r="M10" s="269">
        <v>3493</v>
      </c>
      <c r="N10" s="270">
        <v>-55.8</v>
      </c>
    </row>
    <row r="11" spans="1:16" ht="13.5" customHeight="1">
      <c r="A11" s="248"/>
      <c r="B11" s="244"/>
      <c r="C11" s="244"/>
      <c r="D11" s="244"/>
      <c r="E11" s="244"/>
      <c r="F11" s="244"/>
      <c r="G11" s="1133" t="s">
        <v>478</v>
      </c>
      <c r="H11" s="1134"/>
      <c r="I11" s="1134"/>
      <c r="J11" s="1135"/>
      <c r="K11" s="267">
        <v>20</v>
      </c>
      <c r="L11" s="268">
        <v>0</v>
      </c>
      <c r="M11" s="269">
        <v>1791</v>
      </c>
      <c r="N11" s="270">
        <v>-100</v>
      </c>
    </row>
    <row r="12" spans="1:16" ht="13.5" customHeight="1">
      <c r="A12" s="248"/>
      <c r="B12" s="244"/>
      <c r="C12" s="244"/>
      <c r="D12" s="244"/>
      <c r="E12" s="244"/>
      <c r="F12" s="244"/>
      <c r="G12" s="1133" t="s">
        <v>479</v>
      </c>
      <c r="H12" s="1134"/>
      <c r="I12" s="1134"/>
      <c r="J12" s="1135"/>
      <c r="K12" s="267">
        <v>50878</v>
      </c>
      <c r="L12" s="268">
        <v>188</v>
      </c>
      <c r="M12" s="269">
        <v>1224</v>
      </c>
      <c r="N12" s="270">
        <v>-84.6</v>
      </c>
    </row>
    <row r="13" spans="1:16" ht="13.5" customHeight="1">
      <c r="A13" s="248"/>
      <c r="B13" s="244"/>
      <c r="C13" s="244"/>
      <c r="D13" s="244"/>
      <c r="E13" s="244"/>
      <c r="F13" s="244"/>
      <c r="G13" s="1133" t="s">
        <v>480</v>
      </c>
      <c r="H13" s="1134"/>
      <c r="I13" s="1134"/>
      <c r="J13" s="1135"/>
      <c r="K13" s="267" t="s">
        <v>481</v>
      </c>
      <c r="L13" s="268" t="s">
        <v>481</v>
      </c>
      <c r="M13" s="269">
        <v>28</v>
      </c>
      <c r="N13" s="270" t="s">
        <v>481</v>
      </c>
    </row>
    <row r="14" spans="1:16" ht="13.5" customHeight="1">
      <c r="A14" s="248"/>
      <c r="B14" s="244"/>
      <c r="C14" s="244"/>
      <c r="D14" s="244"/>
      <c r="E14" s="244"/>
      <c r="F14" s="244"/>
      <c r="G14" s="1133" t="s">
        <v>482</v>
      </c>
      <c r="H14" s="1134"/>
      <c r="I14" s="1134"/>
      <c r="J14" s="1135"/>
      <c r="K14" s="267">
        <v>391422</v>
      </c>
      <c r="L14" s="268">
        <v>1447</v>
      </c>
      <c r="M14" s="269">
        <v>1936</v>
      </c>
      <c r="N14" s="270">
        <v>-25.3</v>
      </c>
    </row>
    <row r="15" spans="1:16" ht="13.5" customHeight="1">
      <c r="A15" s="248"/>
      <c r="B15" s="244"/>
      <c r="C15" s="244"/>
      <c r="D15" s="244"/>
      <c r="E15" s="244"/>
      <c r="F15" s="244"/>
      <c r="G15" s="1133" t="s">
        <v>483</v>
      </c>
      <c r="H15" s="1134"/>
      <c r="I15" s="1134"/>
      <c r="J15" s="1135"/>
      <c r="K15" s="267">
        <v>134470</v>
      </c>
      <c r="L15" s="268">
        <v>497</v>
      </c>
      <c r="M15" s="269">
        <v>1163</v>
      </c>
      <c r="N15" s="270">
        <v>-57.3</v>
      </c>
    </row>
    <row r="16" spans="1:16">
      <c r="A16" s="248"/>
      <c r="B16" s="244"/>
      <c r="C16" s="244"/>
      <c r="D16" s="244"/>
      <c r="E16" s="244"/>
      <c r="F16" s="244"/>
      <c r="G16" s="1136" t="s">
        <v>484</v>
      </c>
      <c r="H16" s="1137"/>
      <c r="I16" s="1137"/>
      <c r="J16" s="1138"/>
      <c r="K16" s="268">
        <v>-1566238</v>
      </c>
      <c r="L16" s="268">
        <v>-5788</v>
      </c>
      <c r="M16" s="269">
        <v>-5317</v>
      </c>
      <c r="N16" s="270">
        <v>8.9</v>
      </c>
    </row>
    <row r="17" spans="1:16">
      <c r="A17" s="248"/>
      <c r="B17" s="244"/>
      <c r="C17" s="244"/>
      <c r="D17" s="244"/>
      <c r="E17" s="244"/>
      <c r="F17" s="244"/>
      <c r="G17" s="1136" t="s">
        <v>168</v>
      </c>
      <c r="H17" s="1137"/>
      <c r="I17" s="1137"/>
      <c r="J17" s="1138"/>
      <c r="K17" s="268">
        <v>14842668</v>
      </c>
      <c r="L17" s="268">
        <v>54853</v>
      </c>
      <c r="M17" s="269">
        <v>61038</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5.51</v>
      </c>
      <c r="L21" s="281">
        <v>6.16</v>
      </c>
      <c r="M21" s="282">
        <v>-0.65</v>
      </c>
      <c r="N21" s="249"/>
      <c r="O21" s="283"/>
      <c r="P21" s="279"/>
    </row>
    <row r="22" spans="1:16" s="284" customFormat="1">
      <c r="A22" s="279"/>
      <c r="B22" s="249"/>
      <c r="C22" s="249"/>
      <c r="D22" s="249"/>
      <c r="E22" s="249"/>
      <c r="F22" s="249"/>
      <c r="G22" s="1130" t="s">
        <v>490</v>
      </c>
      <c r="H22" s="1131"/>
      <c r="I22" s="1131"/>
      <c r="J22" s="1132"/>
      <c r="K22" s="285">
        <v>101.3</v>
      </c>
      <c r="L22" s="286">
        <v>100.2</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10015354</v>
      </c>
      <c r="L32" s="294">
        <v>37013</v>
      </c>
      <c r="M32" s="295">
        <v>34470</v>
      </c>
      <c r="N32" s="296">
        <v>7.4</v>
      </c>
    </row>
    <row r="33" spans="1:16" ht="13.5" customHeight="1">
      <c r="A33" s="248"/>
      <c r="B33" s="244"/>
      <c r="C33" s="244"/>
      <c r="D33" s="244"/>
      <c r="E33" s="244"/>
      <c r="F33" s="244"/>
      <c r="G33" s="1121" t="s">
        <v>494</v>
      </c>
      <c r="H33" s="1122"/>
      <c r="I33" s="1122"/>
      <c r="J33" s="1123"/>
      <c r="K33" s="294" t="s">
        <v>481</v>
      </c>
      <c r="L33" s="294" t="s">
        <v>481</v>
      </c>
      <c r="M33" s="295">
        <v>5</v>
      </c>
      <c r="N33" s="296" t="s">
        <v>481</v>
      </c>
    </row>
    <row r="34" spans="1:16" ht="27" customHeight="1">
      <c r="A34" s="248"/>
      <c r="B34" s="244"/>
      <c r="C34" s="244"/>
      <c r="D34" s="244"/>
      <c r="E34" s="244"/>
      <c r="F34" s="244"/>
      <c r="G34" s="1121" t="s">
        <v>495</v>
      </c>
      <c r="H34" s="1122"/>
      <c r="I34" s="1122"/>
      <c r="J34" s="1123"/>
      <c r="K34" s="294">
        <v>32000</v>
      </c>
      <c r="L34" s="294">
        <v>118</v>
      </c>
      <c r="M34" s="295">
        <v>70</v>
      </c>
      <c r="N34" s="296">
        <v>68.599999999999994</v>
      </c>
    </row>
    <row r="35" spans="1:16" ht="27" customHeight="1">
      <c r="A35" s="248"/>
      <c r="B35" s="244"/>
      <c r="C35" s="244"/>
      <c r="D35" s="244"/>
      <c r="E35" s="244"/>
      <c r="F35" s="244"/>
      <c r="G35" s="1121" t="s">
        <v>496</v>
      </c>
      <c r="H35" s="1122"/>
      <c r="I35" s="1122"/>
      <c r="J35" s="1123"/>
      <c r="K35" s="294">
        <v>2615451</v>
      </c>
      <c r="L35" s="294">
        <v>9666</v>
      </c>
      <c r="M35" s="295">
        <v>11503</v>
      </c>
      <c r="N35" s="296">
        <v>-16</v>
      </c>
    </row>
    <row r="36" spans="1:16" ht="27" customHeight="1">
      <c r="A36" s="248"/>
      <c r="B36" s="244"/>
      <c r="C36" s="244"/>
      <c r="D36" s="244"/>
      <c r="E36" s="244"/>
      <c r="F36" s="244"/>
      <c r="G36" s="1121" t="s">
        <v>497</v>
      </c>
      <c r="H36" s="1122"/>
      <c r="I36" s="1122"/>
      <c r="J36" s="1123"/>
      <c r="K36" s="294" t="s">
        <v>481</v>
      </c>
      <c r="L36" s="294" t="s">
        <v>481</v>
      </c>
      <c r="M36" s="295">
        <v>452</v>
      </c>
      <c r="N36" s="296" t="s">
        <v>481</v>
      </c>
    </row>
    <row r="37" spans="1:16" ht="13.5" customHeight="1">
      <c r="A37" s="248"/>
      <c r="B37" s="244"/>
      <c r="C37" s="244"/>
      <c r="D37" s="244"/>
      <c r="E37" s="244"/>
      <c r="F37" s="244"/>
      <c r="G37" s="1121" t="s">
        <v>498</v>
      </c>
      <c r="H37" s="1122"/>
      <c r="I37" s="1122"/>
      <c r="J37" s="1123"/>
      <c r="K37" s="294">
        <v>326927</v>
      </c>
      <c r="L37" s="294">
        <v>1208</v>
      </c>
      <c r="M37" s="295">
        <v>1422</v>
      </c>
      <c r="N37" s="296">
        <v>-15</v>
      </c>
    </row>
    <row r="38" spans="1:16" ht="27" customHeight="1">
      <c r="A38" s="248"/>
      <c r="B38" s="244"/>
      <c r="C38" s="244"/>
      <c r="D38" s="244"/>
      <c r="E38" s="244"/>
      <c r="F38" s="244"/>
      <c r="G38" s="1124" t="s">
        <v>499</v>
      </c>
      <c r="H38" s="1125"/>
      <c r="I38" s="1125"/>
      <c r="J38" s="1126"/>
      <c r="K38" s="297">
        <v>4778</v>
      </c>
      <c r="L38" s="297">
        <v>18</v>
      </c>
      <c r="M38" s="298">
        <v>4</v>
      </c>
      <c r="N38" s="299">
        <v>350</v>
      </c>
      <c r="O38" s="293"/>
    </row>
    <row r="39" spans="1:16">
      <c r="A39" s="248"/>
      <c r="B39" s="244"/>
      <c r="C39" s="244"/>
      <c r="D39" s="244"/>
      <c r="E39" s="244"/>
      <c r="F39" s="244"/>
      <c r="G39" s="1124" t="s">
        <v>500</v>
      </c>
      <c r="H39" s="1125"/>
      <c r="I39" s="1125"/>
      <c r="J39" s="1126"/>
      <c r="K39" s="300">
        <v>-3105421</v>
      </c>
      <c r="L39" s="300">
        <v>-11477</v>
      </c>
      <c r="M39" s="301">
        <v>-8079</v>
      </c>
      <c r="N39" s="302">
        <v>42.1</v>
      </c>
      <c r="O39" s="293"/>
    </row>
    <row r="40" spans="1:16" ht="27" customHeight="1">
      <c r="A40" s="248"/>
      <c r="B40" s="244"/>
      <c r="C40" s="244"/>
      <c r="D40" s="244"/>
      <c r="E40" s="244"/>
      <c r="F40" s="244"/>
      <c r="G40" s="1121" t="s">
        <v>501</v>
      </c>
      <c r="H40" s="1122"/>
      <c r="I40" s="1122"/>
      <c r="J40" s="1123"/>
      <c r="K40" s="300">
        <v>-7974248</v>
      </c>
      <c r="L40" s="300">
        <v>-29470</v>
      </c>
      <c r="M40" s="301">
        <v>-29589</v>
      </c>
      <c r="N40" s="302">
        <v>-0.4</v>
      </c>
      <c r="O40" s="293"/>
    </row>
    <row r="41" spans="1:16">
      <c r="A41" s="248"/>
      <c r="B41" s="244"/>
      <c r="C41" s="244"/>
      <c r="D41" s="244"/>
      <c r="E41" s="244"/>
      <c r="F41" s="244"/>
      <c r="G41" s="1127" t="s">
        <v>279</v>
      </c>
      <c r="H41" s="1128"/>
      <c r="I41" s="1128"/>
      <c r="J41" s="1129"/>
      <c r="K41" s="294">
        <v>1914841</v>
      </c>
      <c r="L41" s="300">
        <v>7077</v>
      </c>
      <c r="M41" s="301">
        <v>10257</v>
      </c>
      <c r="N41" s="302">
        <v>-31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10042870</v>
      </c>
      <c r="J51" s="320">
        <v>37428</v>
      </c>
      <c r="K51" s="321">
        <v>13</v>
      </c>
      <c r="L51" s="322">
        <v>41739</v>
      </c>
      <c r="M51" s="323">
        <v>-1.2</v>
      </c>
      <c r="N51" s="324">
        <v>14.2</v>
      </c>
    </row>
    <row r="52" spans="1:14">
      <c r="A52" s="248"/>
      <c r="B52" s="244"/>
      <c r="C52" s="244"/>
      <c r="D52" s="244"/>
      <c r="E52" s="244"/>
      <c r="F52" s="244"/>
      <c r="G52" s="325"/>
      <c r="H52" s="326" t="s">
        <v>512</v>
      </c>
      <c r="I52" s="327">
        <v>7315519</v>
      </c>
      <c r="J52" s="328">
        <v>27263</v>
      </c>
      <c r="K52" s="329">
        <v>12.7</v>
      </c>
      <c r="L52" s="330">
        <v>24625</v>
      </c>
      <c r="M52" s="331">
        <v>-3.4</v>
      </c>
      <c r="N52" s="332">
        <v>16.100000000000001</v>
      </c>
    </row>
    <row r="53" spans="1:14">
      <c r="A53" s="248"/>
      <c r="B53" s="244"/>
      <c r="C53" s="244"/>
      <c r="D53" s="244"/>
      <c r="E53" s="244"/>
      <c r="F53" s="244"/>
      <c r="G53" s="310" t="s">
        <v>513</v>
      </c>
      <c r="H53" s="311"/>
      <c r="I53" s="319">
        <v>9304844</v>
      </c>
      <c r="J53" s="320">
        <v>34569</v>
      </c>
      <c r="K53" s="321">
        <v>-7.6</v>
      </c>
      <c r="L53" s="322">
        <v>36765</v>
      </c>
      <c r="M53" s="323">
        <v>-11.9</v>
      </c>
      <c r="N53" s="324">
        <v>4.3</v>
      </c>
    </row>
    <row r="54" spans="1:14">
      <c r="A54" s="248"/>
      <c r="B54" s="244"/>
      <c r="C54" s="244"/>
      <c r="D54" s="244"/>
      <c r="E54" s="244"/>
      <c r="F54" s="244"/>
      <c r="G54" s="325"/>
      <c r="H54" s="326" t="s">
        <v>512</v>
      </c>
      <c r="I54" s="327">
        <v>6984190</v>
      </c>
      <c r="J54" s="328">
        <v>25947</v>
      </c>
      <c r="K54" s="329">
        <v>-4.8</v>
      </c>
      <c r="L54" s="330">
        <v>20975</v>
      </c>
      <c r="M54" s="331">
        <v>-14.8</v>
      </c>
      <c r="N54" s="332">
        <v>10</v>
      </c>
    </row>
    <row r="55" spans="1:14">
      <c r="A55" s="248"/>
      <c r="B55" s="244"/>
      <c r="C55" s="244"/>
      <c r="D55" s="244"/>
      <c r="E55" s="244"/>
      <c r="F55" s="244"/>
      <c r="G55" s="310" t="s">
        <v>514</v>
      </c>
      <c r="H55" s="311"/>
      <c r="I55" s="319">
        <v>8134420</v>
      </c>
      <c r="J55" s="320">
        <v>29946</v>
      </c>
      <c r="K55" s="321">
        <v>-13.4</v>
      </c>
      <c r="L55" s="322">
        <v>39052</v>
      </c>
      <c r="M55" s="323">
        <v>6.2</v>
      </c>
      <c r="N55" s="324">
        <v>-19.600000000000001</v>
      </c>
    </row>
    <row r="56" spans="1:14">
      <c r="A56" s="248"/>
      <c r="B56" s="244"/>
      <c r="C56" s="244"/>
      <c r="D56" s="244"/>
      <c r="E56" s="244"/>
      <c r="F56" s="244"/>
      <c r="G56" s="325"/>
      <c r="H56" s="326" t="s">
        <v>512</v>
      </c>
      <c r="I56" s="327">
        <v>6327882</v>
      </c>
      <c r="J56" s="328">
        <v>23295</v>
      </c>
      <c r="K56" s="329">
        <v>-10.199999999999999</v>
      </c>
      <c r="L56" s="330">
        <v>21186</v>
      </c>
      <c r="M56" s="331">
        <v>1</v>
      </c>
      <c r="N56" s="332">
        <v>-11.2</v>
      </c>
    </row>
    <row r="57" spans="1:14">
      <c r="A57" s="248"/>
      <c r="B57" s="244"/>
      <c r="C57" s="244"/>
      <c r="D57" s="244"/>
      <c r="E57" s="244"/>
      <c r="F57" s="244"/>
      <c r="G57" s="310" t="s">
        <v>515</v>
      </c>
      <c r="H57" s="311"/>
      <c r="I57" s="319">
        <v>8917605</v>
      </c>
      <c r="J57" s="320">
        <v>32855</v>
      </c>
      <c r="K57" s="321">
        <v>9.6999999999999993</v>
      </c>
      <c r="L57" s="322">
        <v>41235</v>
      </c>
      <c r="M57" s="323">
        <v>5.6</v>
      </c>
      <c r="N57" s="324">
        <v>4.0999999999999996</v>
      </c>
    </row>
    <row r="58" spans="1:14">
      <c r="A58" s="248"/>
      <c r="B58" s="244"/>
      <c r="C58" s="244"/>
      <c r="D58" s="244"/>
      <c r="E58" s="244"/>
      <c r="F58" s="244"/>
      <c r="G58" s="325"/>
      <c r="H58" s="326" t="s">
        <v>512</v>
      </c>
      <c r="I58" s="327">
        <v>6550104</v>
      </c>
      <c r="J58" s="328">
        <v>24132</v>
      </c>
      <c r="K58" s="329">
        <v>3.6</v>
      </c>
      <c r="L58" s="330">
        <v>22086</v>
      </c>
      <c r="M58" s="331">
        <v>4.2</v>
      </c>
      <c r="N58" s="332">
        <v>-0.6</v>
      </c>
    </row>
    <row r="59" spans="1:14">
      <c r="A59" s="248"/>
      <c r="B59" s="244"/>
      <c r="C59" s="244"/>
      <c r="D59" s="244"/>
      <c r="E59" s="244"/>
      <c r="F59" s="244"/>
      <c r="G59" s="310" t="s">
        <v>516</v>
      </c>
      <c r="H59" s="311"/>
      <c r="I59" s="319">
        <v>8238544</v>
      </c>
      <c r="J59" s="320">
        <v>30447</v>
      </c>
      <c r="K59" s="321">
        <v>-7.3</v>
      </c>
      <c r="L59" s="322">
        <v>41862</v>
      </c>
      <c r="M59" s="323">
        <v>1.5</v>
      </c>
      <c r="N59" s="324">
        <v>-8.8000000000000007</v>
      </c>
    </row>
    <row r="60" spans="1:14">
      <c r="A60" s="248"/>
      <c r="B60" s="244"/>
      <c r="C60" s="244"/>
      <c r="D60" s="244"/>
      <c r="E60" s="244"/>
      <c r="F60" s="244"/>
      <c r="G60" s="325"/>
      <c r="H60" s="326" t="s">
        <v>512</v>
      </c>
      <c r="I60" s="333">
        <v>5113722</v>
      </c>
      <c r="J60" s="328">
        <v>18898</v>
      </c>
      <c r="K60" s="329">
        <v>-21.7</v>
      </c>
      <c r="L60" s="330">
        <v>23710</v>
      </c>
      <c r="M60" s="331">
        <v>7.4</v>
      </c>
      <c r="N60" s="332">
        <v>-29.1</v>
      </c>
    </row>
    <row r="61" spans="1:14">
      <c r="A61" s="248"/>
      <c r="B61" s="244"/>
      <c r="C61" s="244"/>
      <c r="D61" s="244"/>
      <c r="E61" s="244"/>
      <c r="F61" s="244"/>
      <c r="G61" s="310" t="s">
        <v>517</v>
      </c>
      <c r="H61" s="334"/>
      <c r="I61" s="335">
        <v>8927657</v>
      </c>
      <c r="J61" s="336">
        <v>33049</v>
      </c>
      <c r="K61" s="337">
        <v>-1.1000000000000001</v>
      </c>
      <c r="L61" s="338">
        <v>40131</v>
      </c>
      <c r="M61" s="339">
        <v>0</v>
      </c>
      <c r="N61" s="324">
        <v>-1.1000000000000001</v>
      </c>
    </row>
    <row r="62" spans="1:14">
      <c r="A62" s="248"/>
      <c r="B62" s="244"/>
      <c r="C62" s="244"/>
      <c r="D62" s="244"/>
      <c r="E62" s="244"/>
      <c r="F62" s="244"/>
      <c r="G62" s="325"/>
      <c r="H62" s="326" t="s">
        <v>512</v>
      </c>
      <c r="I62" s="327">
        <v>6458283</v>
      </c>
      <c r="J62" s="328">
        <v>23907</v>
      </c>
      <c r="K62" s="329">
        <v>-4.0999999999999996</v>
      </c>
      <c r="L62" s="330">
        <v>22516</v>
      </c>
      <c r="M62" s="331">
        <v>-1.1000000000000001</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9.68</v>
      </c>
      <c r="G47" s="12">
        <v>9.91</v>
      </c>
      <c r="H47" s="12">
        <v>10.3</v>
      </c>
      <c r="I47" s="12">
        <v>10.7</v>
      </c>
      <c r="J47" s="13">
        <v>10.97</v>
      </c>
    </row>
    <row r="48" spans="2:10" ht="57.75" customHeight="1">
      <c r="B48" s="14"/>
      <c r="C48" s="1141" t="s">
        <v>4</v>
      </c>
      <c r="D48" s="1141"/>
      <c r="E48" s="1142"/>
      <c r="F48" s="15">
        <v>0.81</v>
      </c>
      <c r="G48" s="16">
        <v>1.18</v>
      </c>
      <c r="H48" s="16">
        <v>1.24</v>
      </c>
      <c r="I48" s="16">
        <v>0.54</v>
      </c>
      <c r="J48" s="17">
        <v>1.39</v>
      </c>
    </row>
    <row r="49" spans="2:10" ht="57.75" customHeight="1" thickBot="1">
      <c r="B49" s="18"/>
      <c r="C49" s="1143" t="s">
        <v>5</v>
      </c>
      <c r="D49" s="1143"/>
      <c r="E49" s="1144"/>
      <c r="F49" s="19">
        <v>0.13</v>
      </c>
      <c r="G49" s="20">
        <v>0.64</v>
      </c>
      <c r="H49" s="20">
        <v>0.71</v>
      </c>
      <c r="I49" s="20" t="s">
        <v>524</v>
      </c>
      <c r="J49" s="21">
        <v>0.98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C39" sqref="C39:E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t="s">
        <v>526</v>
      </c>
      <c r="G34" s="33" t="s">
        <v>527</v>
      </c>
      <c r="H34" s="33" t="s">
        <v>528</v>
      </c>
      <c r="I34" s="33" t="s">
        <v>529</v>
      </c>
      <c r="J34" s="34" t="s">
        <v>530</v>
      </c>
      <c r="K34" s="22"/>
      <c r="L34" s="22"/>
      <c r="M34" s="22"/>
      <c r="N34" s="22"/>
      <c r="O34" s="22"/>
      <c r="P34" s="22"/>
    </row>
    <row r="35" spans="1:16" ht="39" customHeight="1">
      <c r="A35" s="22"/>
      <c r="B35" s="35"/>
      <c r="C35" s="1145" t="s">
        <v>531</v>
      </c>
      <c r="D35" s="1146"/>
      <c r="E35" s="1147"/>
      <c r="F35" s="36">
        <v>9.5</v>
      </c>
      <c r="G35" s="37">
        <v>11.05</v>
      </c>
      <c r="H35" s="37">
        <v>11.58</v>
      </c>
      <c r="I35" s="37">
        <v>11.67</v>
      </c>
      <c r="J35" s="38">
        <v>10.78</v>
      </c>
      <c r="K35" s="22"/>
      <c r="L35" s="22"/>
      <c r="M35" s="22"/>
      <c r="N35" s="22"/>
      <c r="O35" s="22"/>
      <c r="P35" s="22"/>
    </row>
    <row r="36" spans="1:16" ht="39" customHeight="1">
      <c r="A36" s="22"/>
      <c r="B36" s="35"/>
      <c r="C36" s="1145" t="s">
        <v>532</v>
      </c>
      <c r="D36" s="1146"/>
      <c r="E36" s="1147"/>
      <c r="F36" s="36">
        <v>0.26</v>
      </c>
      <c r="G36" s="37">
        <v>0.75</v>
      </c>
      <c r="H36" s="37">
        <v>0.84</v>
      </c>
      <c r="I36" s="37">
        <v>0.21</v>
      </c>
      <c r="J36" s="38">
        <v>1.1399999999999999</v>
      </c>
      <c r="K36" s="22"/>
      <c r="L36" s="22"/>
      <c r="M36" s="22"/>
      <c r="N36" s="22"/>
      <c r="O36" s="22"/>
      <c r="P36" s="22"/>
    </row>
    <row r="37" spans="1:16" ht="39" customHeight="1">
      <c r="A37" s="22"/>
      <c r="B37" s="35"/>
      <c r="C37" s="1145" t="s">
        <v>533</v>
      </c>
      <c r="D37" s="1146"/>
      <c r="E37" s="1147"/>
      <c r="F37" s="36">
        <v>0</v>
      </c>
      <c r="G37" s="37">
        <v>0</v>
      </c>
      <c r="H37" s="37">
        <v>0</v>
      </c>
      <c r="I37" s="37">
        <v>0.11</v>
      </c>
      <c r="J37" s="38">
        <v>0.31</v>
      </c>
      <c r="K37" s="22"/>
      <c r="L37" s="22"/>
      <c r="M37" s="22"/>
      <c r="N37" s="22"/>
      <c r="O37" s="22"/>
      <c r="P37" s="22"/>
    </row>
    <row r="38" spans="1:16" ht="39" customHeight="1">
      <c r="A38" s="22"/>
      <c r="B38" s="35"/>
      <c r="C38" s="1145" t="s">
        <v>534</v>
      </c>
      <c r="D38" s="1146"/>
      <c r="E38" s="1147"/>
      <c r="F38" s="36">
        <v>0.26</v>
      </c>
      <c r="G38" s="37">
        <v>0.24</v>
      </c>
      <c r="H38" s="37">
        <v>0.23</v>
      </c>
      <c r="I38" s="37">
        <v>0.2</v>
      </c>
      <c r="J38" s="38">
        <v>0.15</v>
      </c>
      <c r="K38" s="22"/>
      <c r="L38" s="22"/>
      <c r="M38" s="22"/>
      <c r="N38" s="22"/>
      <c r="O38" s="22"/>
      <c r="P38" s="22"/>
    </row>
    <row r="39" spans="1:16" ht="39" customHeight="1">
      <c r="A39" s="22"/>
      <c r="B39" s="35"/>
      <c r="C39" s="1145" t="s">
        <v>535</v>
      </c>
      <c r="D39" s="1146"/>
      <c r="E39" s="1147"/>
      <c r="F39" s="36">
        <v>0.1</v>
      </c>
      <c r="G39" s="37">
        <v>0.1</v>
      </c>
      <c r="H39" s="37">
        <v>0.13</v>
      </c>
      <c r="I39" s="37">
        <v>0.11</v>
      </c>
      <c r="J39" s="38">
        <v>0.13</v>
      </c>
      <c r="K39" s="22"/>
      <c r="L39" s="22"/>
      <c r="M39" s="22"/>
      <c r="N39" s="22"/>
      <c r="O39" s="22"/>
      <c r="P39" s="22"/>
    </row>
    <row r="40" spans="1:16" ht="39" customHeight="1">
      <c r="A40" s="22"/>
      <c r="B40" s="35"/>
      <c r="C40" s="1145" t="s">
        <v>536</v>
      </c>
      <c r="D40" s="1146"/>
      <c r="E40" s="1147"/>
      <c r="F40" s="36">
        <v>0.57999999999999996</v>
      </c>
      <c r="G40" s="37">
        <v>1.54</v>
      </c>
      <c r="H40" s="37">
        <v>1.6</v>
      </c>
      <c r="I40" s="37">
        <v>0.95</v>
      </c>
      <c r="J40" s="38">
        <v>0.09</v>
      </c>
      <c r="K40" s="22"/>
      <c r="L40" s="22"/>
      <c r="M40" s="22"/>
      <c r="N40" s="22"/>
      <c r="O40" s="22"/>
      <c r="P40" s="22"/>
    </row>
    <row r="41" spans="1:16" ht="39" customHeight="1">
      <c r="A41" s="22"/>
      <c r="B41" s="35"/>
      <c r="C41" s="1145" t="s">
        <v>537</v>
      </c>
      <c r="D41" s="1146"/>
      <c r="E41" s="1147"/>
      <c r="F41" s="36">
        <v>0.04</v>
      </c>
      <c r="G41" s="37">
        <v>0.04</v>
      </c>
      <c r="H41" s="37">
        <v>0.05</v>
      </c>
      <c r="I41" s="37">
        <v>7.0000000000000007E-2</v>
      </c>
      <c r="J41" s="38">
        <v>0.09</v>
      </c>
      <c r="K41" s="22"/>
      <c r="L41" s="22"/>
      <c r="M41" s="22"/>
      <c r="N41" s="22"/>
      <c r="O41" s="22"/>
      <c r="P41" s="22"/>
    </row>
    <row r="42" spans="1:16" ht="39" customHeight="1">
      <c r="A42" s="22"/>
      <c r="B42" s="39"/>
      <c r="C42" s="1145" t="s">
        <v>538</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539</v>
      </c>
      <c r="D43" s="1149"/>
      <c r="E43" s="1150"/>
      <c r="F43" s="41">
        <v>9.43</v>
      </c>
      <c r="G43" s="42">
        <v>0.14000000000000001</v>
      </c>
      <c r="H43" s="42">
        <v>0.1</v>
      </c>
      <c r="I43" s="42">
        <v>0.27</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8229</v>
      </c>
      <c r="L45" s="60">
        <v>9571</v>
      </c>
      <c r="M45" s="60">
        <v>9664</v>
      </c>
      <c r="N45" s="60">
        <v>9971</v>
      </c>
      <c r="O45" s="61">
        <v>10015</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v>105</v>
      </c>
      <c r="L47" s="64">
        <v>107</v>
      </c>
      <c r="M47" s="64">
        <v>104</v>
      </c>
      <c r="N47" s="64">
        <v>43</v>
      </c>
      <c r="O47" s="65">
        <v>32</v>
      </c>
      <c r="P47" s="48"/>
      <c r="Q47" s="48"/>
      <c r="R47" s="48"/>
      <c r="S47" s="48"/>
      <c r="T47" s="48"/>
      <c r="U47" s="48"/>
    </row>
    <row r="48" spans="1:21" ht="30.75" customHeight="1">
      <c r="A48" s="48"/>
      <c r="B48" s="1163"/>
      <c r="C48" s="1164"/>
      <c r="D48" s="62"/>
      <c r="E48" s="1155" t="s">
        <v>14</v>
      </c>
      <c r="F48" s="1155"/>
      <c r="G48" s="1155"/>
      <c r="H48" s="1155"/>
      <c r="I48" s="1155"/>
      <c r="J48" s="1156"/>
      <c r="K48" s="63">
        <v>3569</v>
      </c>
      <c r="L48" s="64">
        <v>2701</v>
      </c>
      <c r="M48" s="64">
        <v>2581</v>
      </c>
      <c r="N48" s="64">
        <v>2610</v>
      </c>
      <c r="O48" s="65">
        <v>2615</v>
      </c>
      <c r="P48" s="48"/>
      <c r="Q48" s="48"/>
      <c r="R48" s="48"/>
      <c r="S48" s="48"/>
      <c r="T48" s="48"/>
      <c r="U48" s="48"/>
    </row>
    <row r="49" spans="1:21" ht="30.75" customHeight="1">
      <c r="A49" s="48"/>
      <c r="B49" s="1163"/>
      <c r="C49" s="1164"/>
      <c r="D49" s="62"/>
      <c r="E49" s="1155" t="s">
        <v>15</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c r="A50" s="48"/>
      <c r="B50" s="1163"/>
      <c r="C50" s="1164"/>
      <c r="D50" s="62"/>
      <c r="E50" s="1155" t="s">
        <v>16</v>
      </c>
      <c r="F50" s="1155"/>
      <c r="G50" s="1155"/>
      <c r="H50" s="1155"/>
      <c r="I50" s="1155"/>
      <c r="J50" s="1156"/>
      <c r="K50" s="63">
        <v>1228</v>
      </c>
      <c r="L50" s="64">
        <v>1054</v>
      </c>
      <c r="M50" s="64">
        <v>1124</v>
      </c>
      <c r="N50" s="64">
        <v>1440</v>
      </c>
      <c r="O50" s="65">
        <v>327</v>
      </c>
      <c r="P50" s="48"/>
      <c r="Q50" s="48"/>
      <c r="R50" s="48"/>
      <c r="S50" s="48"/>
      <c r="T50" s="48"/>
      <c r="U50" s="48"/>
    </row>
    <row r="51" spans="1:21" ht="30.75" customHeight="1">
      <c r="A51" s="48"/>
      <c r="B51" s="1165"/>
      <c r="C51" s="1166"/>
      <c r="D51" s="66"/>
      <c r="E51" s="1155" t="s">
        <v>17</v>
      </c>
      <c r="F51" s="1155"/>
      <c r="G51" s="1155"/>
      <c r="H51" s="1155"/>
      <c r="I51" s="1155"/>
      <c r="J51" s="1156"/>
      <c r="K51" s="63">
        <v>3</v>
      </c>
      <c r="L51" s="64">
        <v>1</v>
      </c>
      <c r="M51" s="64">
        <v>3</v>
      </c>
      <c r="N51" s="64">
        <v>3</v>
      </c>
      <c r="O51" s="65">
        <v>5</v>
      </c>
      <c r="P51" s="48"/>
      <c r="Q51" s="48"/>
      <c r="R51" s="48"/>
      <c r="S51" s="48"/>
      <c r="T51" s="48"/>
      <c r="U51" s="48"/>
    </row>
    <row r="52" spans="1:21" ht="30.75" customHeight="1">
      <c r="A52" s="48"/>
      <c r="B52" s="1153" t="s">
        <v>18</v>
      </c>
      <c r="C52" s="1154"/>
      <c r="D52" s="66"/>
      <c r="E52" s="1155" t="s">
        <v>19</v>
      </c>
      <c r="F52" s="1155"/>
      <c r="G52" s="1155"/>
      <c r="H52" s="1155"/>
      <c r="I52" s="1155"/>
      <c r="J52" s="1156"/>
      <c r="K52" s="63">
        <v>9313</v>
      </c>
      <c r="L52" s="64">
        <v>10478</v>
      </c>
      <c r="M52" s="64">
        <v>10921</v>
      </c>
      <c r="N52" s="64">
        <v>11269</v>
      </c>
      <c r="O52" s="65">
        <v>11080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3821</v>
      </c>
      <c r="L53" s="69">
        <v>2956</v>
      </c>
      <c r="M53" s="69">
        <v>2555</v>
      </c>
      <c r="N53" s="69">
        <v>2798</v>
      </c>
      <c r="O53" s="70">
        <v>1914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election activeCell="M42" sqref="M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81" t="s">
        <v>23</v>
      </c>
      <c r="C41" s="1182"/>
      <c r="D41" s="81"/>
      <c r="E41" s="1183" t="s">
        <v>24</v>
      </c>
      <c r="F41" s="1183"/>
      <c r="G41" s="1183"/>
      <c r="H41" s="1184"/>
      <c r="I41" s="82">
        <v>82694</v>
      </c>
      <c r="J41" s="83">
        <v>90567</v>
      </c>
      <c r="K41" s="83">
        <v>91057</v>
      </c>
      <c r="L41" s="83">
        <v>90329</v>
      </c>
      <c r="M41" s="84">
        <v>90329</v>
      </c>
    </row>
    <row r="42" spans="2:13" ht="27.75" customHeight="1">
      <c r="B42" s="1171"/>
      <c r="C42" s="1172"/>
      <c r="D42" s="85"/>
      <c r="E42" s="1175" t="s">
        <v>25</v>
      </c>
      <c r="F42" s="1175"/>
      <c r="G42" s="1175"/>
      <c r="H42" s="1176"/>
      <c r="I42" s="86">
        <v>16895</v>
      </c>
      <c r="J42" s="87">
        <v>13493</v>
      </c>
      <c r="K42" s="87">
        <v>10886</v>
      </c>
      <c r="L42" s="87">
        <v>7980</v>
      </c>
      <c r="M42" s="88">
        <v>5945</v>
      </c>
    </row>
    <row r="43" spans="2:13" ht="27.75" customHeight="1">
      <c r="B43" s="1171"/>
      <c r="C43" s="1172"/>
      <c r="D43" s="85"/>
      <c r="E43" s="1175" t="s">
        <v>26</v>
      </c>
      <c r="F43" s="1175"/>
      <c r="G43" s="1175"/>
      <c r="H43" s="1176"/>
      <c r="I43" s="86">
        <v>40447</v>
      </c>
      <c r="J43" s="87">
        <v>31503</v>
      </c>
      <c r="K43" s="87">
        <v>31134</v>
      </c>
      <c r="L43" s="87">
        <v>29747</v>
      </c>
      <c r="M43" s="88">
        <v>28662</v>
      </c>
    </row>
    <row r="44" spans="2:13" ht="27.75" customHeight="1">
      <c r="B44" s="1171"/>
      <c r="C44" s="1172"/>
      <c r="D44" s="85"/>
      <c r="E44" s="1175" t="s">
        <v>27</v>
      </c>
      <c r="F44" s="1175"/>
      <c r="G44" s="1175"/>
      <c r="H44" s="1176"/>
      <c r="I44" s="86" t="s">
        <v>481</v>
      </c>
      <c r="J44" s="87" t="s">
        <v>481</v>
      </c>
      <c r="K44" s="87" t="s">
        <v>481</v>
      </c>
      <c r="L44" s="87" t="s">
        <v>481</v>
      </c>
      <c r="M44" s="88" t="s">
        <v>481</v>
      </c>
    </row>
    <row r="45" spans="2:13" ht="27.75" customHeight="1">
      <c r="B45" s="1171"/>
      <c r="C45" s="1172"/>
      <c r="D45" s="85"/>
      <c r="E45" s="1175" t="s">
        <v>28</v>
      </c>
      <c r="F45" s="1175"/>
      <c r="G45" s="1175"/>
      <c r="H45" s="1176"/>
      <c r="I45" s="86">
        <v>17320</v>
      </c>
      <c r="J45" s="87">
        <v>16490</v>
      </c>
      <c r="K45" s="87">
        <v>16197</v>
      </c>
      <c r="L45" s="87">
        <v>14926</v>
      </c>
      <c r="M45" s="88">
        <v>13663</v>
      </c>
    </row>
    <row r="46" spans="2:13" ht="27.75" customHeight="1">
      <c r="B46" s="1171"/>
      <c r="C46" s="1172"/>
      <c r="D46" s="85"/>
      <c r="E46" s="1175" t="s">
        <v>29</v>
      </c>
      <c r="F46" s="1175"/>
      <c r="G46" s="1175"/>
      <c r="H46" s="1176"/>
      <c r="I46" s="86">
        <v>404</v>
      </c>
      <c r="J46" s="87">
        <v>371</v>
      </c>
      <c r="K46" s="87">
        <v>349</v>
      </c>
      <c r="L46" s="87">
        <v>329</v>
      </c>
      <c r="M46" s="88">
        <v>288</v>
      </c>
    </row>
    <row r="47" spans="2:13" ht="27.75" customHeight="1">
      <c r="B47" s="1171"/>
      <c r="C47" s="1172"/>
      <c r="D47" s="85"/>
      <c r="E47" s="1175" t="s">
        <v>30</v>
      </c>
      <c r="F47" s="1175"/>
      <c r="G47" s="1175"/>
      <c r="H47" s="1176"/>
      <c r="I47" s="86" t="s">
        <v>481</v>
      </c>
      <c r="J47" s="87" t="s">
        <v>481</v>
      </c>
      <c r="K47" s="87" t="s">
        <v>481</v>
      </c>
      <c r="L47" s="87" t="s">
        <v>481</v>
      </c>
      <c r="M47" s="88" t="s">
        <v>481</v>
      </c>
    </row>
    <row r="48" spans="2:13" ht="27.75" customHeight="1">
      <c r="B48" s="1173"/>
      <c r="C48" s="1174"/>
      <c r="D48" s="85"/>
      <c r="E48" s="1175" t="s">
        <v>31</v>
      </c>
      <c r="F48" s="1175"/>
      <c r="G48" s="1175"/>
      <c r="H48" s="1176"/>
      <c r="I48" s="86" t="s">
        <v>481</v>
      </c>
      <c r="J48" s="87" t="s">
        <v>481</v>
      </c>
      <c r="K48" s="87" t="s">
        <v>481</v>
      </c>
      <c r="L48" s="87" t="s">
        <v>481</v>
      </c>
      <c r="M48" s="88" t="s">
        <v>481</v>
      </c>
    </row>
    <row r="49" spans="2:13" ht="27.75" customHeight="1">
      <c r="B49" s="1169" t="s">
        <v>32</v>
      </c>
      <c r="C49" s="1170"/>
      <c r="D49" s="89"/>
      <c r="E49" s="1175" t="s">
        <v>33</v>
      </c>
      <c r="F49" s="1175"/>
      <c r="G49" s="1175"/>
      <c r="H49" s="1176"/>
      <c r="I49" s="86">
        <v>15385</v>
      </c>
      <c r="J49" s="87">
        <v>16216</v>
      </c>
      <c r="K49" s="87">
        <v>17876</v>
      </c>
      <c r="L49" s="87">
        <v>19749</v>
      </c>
      <c r="M49" s="88">
        <v>20640</v>
      </c>
    </row>
    <row r="50" spans="2:13" ht="27.75" customHeight="1">
      <c r="B50" s="1171"/>
      <c r="C50" s="1172"/>
      <c r="D50" s="85"/>
      <c r="E50" s="1175" t="s">
        <v>34</v>
      </c>
      <c r="F50" s="1175"/>
      <c r="G50" s="1175"/>
      <c r="H50" s="1176"/>
      <c r="I50" s="86">
        <v>27270</v>
      </c>
      <c r="J50" s="87">
        <v>32664</v>
      </c>
      <c r="K50" s="87">
        <v>31983</v>
      </c>
      <c r="L50" s="87">
        <v>30538</v>
      </c>
      <c r="M50" s="88">
        <v>31628</v>
      </c>
    </row>
    <row r="51" spans="2:13" ht="27.75" customHeight="1">
      <c r="B51" s="1173"/>
      <c r="C51" s="1174"/>
      <c r="D51" s="85"/>
      <c r="E51" s="1175" t="s">
        <v>35</v>
      </c>
      <c r="F51" s="1175"/>
      <c r="G51" s="1175"/>
      <c r="H51" s="1176"/>
      <c r="I51" s="86">
        <v>88014</v>
      </c>
      <c r="J51" s="87">
        <v>88518</v>
      </c>
      <c r="K51" s="87">
        <v>88764</v>
      </c>
      <c r="L51" s="87">
        <v>87918</v>
      </c>
      <c r="M51" s="88">
        <v>87253</v>
      </c>
    </row>
    <row r="52" spans="2:13" ht="27.75" customHeight="1" thickBot="1">
      <c r="B52" s="1177" t="s">
        <v>36</v>
      </c>
      <c r="C52" s="1178"/>
      <c r="D52" s="90"/>
      <c r="E52" s="1179" t="s">
        <v>37</v>
      </c>
      <c r="F52" s="1179"/>
      <c r="G52" s="1179"/>
      <c r="H52" s="1180"/>
      <c r="I52" s="91">
        <v>27090</v>
      </c>
      <c r="J52" s="92">
        <v>15025</v>
      </c>
      <c r="K52" s="92">
        <v>11001</v>
      </c>
      <c r="L52" s="92">
        <v>5106</v>
      </c>
      <c r="M52" s="93">
        <v>-635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37428</v>
      </c>
      <c r="E3" s="116"/>
      <c r="F3" s="117">
        <v>41739</v>
      </c>
      <c r="G3" s="118"/>
      <c r="H3" s="119"/>
    </row>
    <row r="4" spans="1:8">
      <c r="A4" s="120"/>
      <c r="B4" s="121"/>
      <c r="C4" s="122"/>
      <c r="D4" s="123">
        <v>27263</v>
      </c>
      <c r="E4" s="124"/>
      <c r="F4" s="125">
        <v>24625</v>
      </c>
      <c r="G4" s="126"/>
      <c r="H4" s="127"/>
    </row>
    <row r="5" spans="1:8">
      <c r="A5" s="108" t="s">
        <v>513</v>
      </c>
      <c r="B5" s="113"/>
      <c r="C5" s="114"/>
      <c r="D5" s="115">
        <v>34569</v>
      </c>
      <c r="E5" s="116"/>
      <c r="F5" s="117">
        <v>36765</v>
      </c>
      <c r="G5" s="118"/>
      <c r="H5" s="119"/>
    </row>
    <row r="6" spans="1:8">
      <c r="A6" s="120"/>
      <c r="B6" s="121"/>
      <c r="C6" s="122"/>
      <c r="D6" s="123">
        <v>25947</v>
      </c>
      <c r="E6" s="124"/>
      <c r="F6" s="125">
        <v>20975</v>
      </c>
      <c r="G6" s="126"/>
      <c r="H6" s="127"/>
    </row>
    <row r="7" spans="1:8">
      <c r="A7" s="108" t="s">
        <v>514</v>
      </c>
      <c r="B7" s="113"/>
      <c r="C7" s="114"/>
      <c r="D7" s="115">
        <v>29946</v>
      </c>
      <c r="E7" s="116"/>
      <c r="F7" s="117">
        <v>39052</v>
      </c>
      <c r="G7" s="118"/>
      <c r="H7" s="119"/>
    </row>
    <row r="8" spans="1:8">
      <c r="A8" s="120"/>
      <c r="B8" s="121"/>
      <c r="C8" s="122"/>
      <c r="D8" s="123">
        <v>23295</v>
      </c>
      <c r="E8" s="124"/>
      <c r="F8" s="125">
        <v>21186</v>
      </c>
      <c r="G8" s="126"/>
      <c r="H8" s="127"/>
    </row>
    <row r="9" spans="1:8">
      <c r="A9" s="108" t="s">
        <v>515</v>
      </c>
      <c r="B9" s="113"/>
      <c r="C9" s="114"/>
      <c r="D9" s="115">
        <v>32855</v>
      </c>
      <c r="E9" s="116"/>
      <c r="F9" s="117">
        <v>41235</v>
      </c>
      <c r="G9" s="118"/>
      <c r="H9" s="119"/>
    </row>
    <row r="10" spans="1:8">
      <c r="A10" s="120"/>
      <c r="B10" s="121"/>
      <c r="C10" s="122"/>
      <c r="D10" s="123">
        <v>24132</v>
      </c>
      <c r="E10" s="124"/>
      <c r="F10" s="125">
        <v>22086</v>
      </c>
      <c r="G10" s="126"/>
      <c r="H10" s="127"/>
    </row>
    <row r="11" spans="1:8">
      <c r="A11" s="108" t="s">
        <v>516</v>
      </c>
      <c r="B11" s="113"/>
      <c r="C11" s="114"/>
      <c r="D11" s="115">
        <v>30447</v>
      </c>
      <c r="E11" s="116"/>
      <c r="F11" s="117">
        <v>41862</v>
      </c>
      <c r="G11" s="118"/>
      <c r="H11" s="119"/>
    </row>
    <row r="12" spans="1:8">
      <c r="A12" s="120"/>
      <c r="B12" s="121"/>
      <c r="C12" s="128"/>
      <c r="D12" s="123">
        <v>18898</v>
      </c>
      <c r="E12" s="124"/>
      <c r="F12" s="125">
        <v>23710</v>
      </c>
      <c r="G12" s="126"/>
      <c r="H12" s="127"/>
    </row>
    <row r="13" spans="1:8">
      <c r="A13" s="108"/>
      <c r="B13" s="113"/>
      <c r="C13" s="129"/>
      <c r="D13" s="130">
        <v>33049</v>
      </c>
      <c r="E13" s="131"/>
      <c r="F13" s="132">
        <v>40131</v>
      </c>
      <c r="G13" s="133"/>
      <c r="H13" s="119"/>
    </row>
    <row r="14" spans="1:8">
      <c r="A14" s="120"/>
      <c r="B14" s="121"/>
      <c r="C14" s="122"/>
      <c r="D14" s="123">
        <v>23907</v>
      </c>
      <c r="E14" s="124"/>
      <c r="F14" s="125">
        <v>22516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0.81</v>
      </c>
      <c r="C19" s="134">
        <f>ROUND(VALUE(SUBSTITUTE(実質収支比率等に係る経年分析!G$48,"▲","-")),2)</f>
        <v>1.18</v>
      </c>
      <c r="D19" s="134">
        <f>ROUND(VALUE(SUBSTITUTE(実質収支比率等に係る経年分析!H$48,"▲","-")),2)</f>
        <v>1.24</v>
      </c>
      <c r="E19" s="134">
        <f>ROUND(VALUE(SUBSTITUTE(実質収支比率等に係る経年分析!I$48,"▲","-")),2)</f>
        <v>0.54</v>
      </c>
      <c r="F19" s="134">
        <f>ROUND(VALUE(SUBSTITUTE(実質収支比率等に係る経年分析!J$48,"▲","-")),2)</f>
        <v>1.39</v>
      </c>
    </row>
    <row r="20" spans="1:11">
      <c r="A20" s="134" t="s">
        <v>42</v>
      </c>
      <c r="B20" s="134">
        <f>ROUND(VALUE(SUBSTITUTE(実質収支比率等に係る経年分析!F$47,"▲","-")),2)</f>
        <v>9.68</v>
      </c>
      <c r="C20" s="134">
        <f>ROUND(VALUE(SUBSTITUTE(実質収支比率等に係る経年分析!G$47,"▲","-")),2)</f>
        <v>9.91</v>
      </c>
      <c r="D20" s="134">
        <f>ROUND(VALUE(SUBSTITUTE(実質収支比率等に係る経年分析!H$47,"▲","-")),2)</f>
        <v>10.3</v>
      </c>
      <c r="E20" s="134">
        <f>ROUND(VALUE(SUBSTITUTE(実質収支比率等に係る経年分析!I$47,"▲","-")),2)</f>
        <v>10.7</v>
      </c>
      <c r="F20" s="134">
        <f>ROUND(VALUE(SUBSTITUTE(実質収支比率等に係る経年分析!J$47,"▲","-")),2)</f>
        <v>10.97</v>
      </c>
    </row>
    <row r="21" spans="1:11">
      <c r="A21" s="134" t="s">
        <v>43</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0.71</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0.98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9.43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歯科保健センター事業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国民健康保険事業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0.57999999999999996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1.54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夜間急病医療事業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10.78</v>
      </c>
    </row>
    <row r="36" spans="1:16">
      <c r="A36" s="135" t="str">
        <f>IF(連結実質赤字比率に係る赤字・黒字の構成分析!C$34="",NA(),連結実質赤字比率に係る赤字・黒字の構成分析!C$34)</f>
        <v>駐車場事業</v>
      </c>
      <c r="B36" s="135">
        <f>IF(ROUND(VALUE(SUBSTITUTE(連結実質赤字比率に係る赤字・黒字の構成分析!F$34,"▲", "-")), 2) &lt; 0, ABS(ROUND(VALUE(SUBSTITUTE(連結実質赤字比率に係る赤字・黒字の構成分析!F$34,"▲", "-")), 2)), NA())</f>
        <v>0.14000000000000001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9313</v>
      </c>
      <c r="E42" s="136"/>
      <c r="F42" s="136"/>
      <c r="G42" s="136">
        <f>'実質公債費比率（分子）の構造'!L$52</f>
        <v>10478</v>
      </c>
      <c r="H42" s="136"/>
      <c r="I42" s="136"/>
      <c r="J42" s="136">
        <f>'実質公債費比率（分子）の構造'!M$52</f>
        <v>10921</v>
      </c>
      <c r="K42" s="136"/>
      <c r="L42" s="136"/>
      <c r="M42" s="136">
        <f>'実質公債費比率（分子）の構造'!N$52</f>
        <v>11269</v>
      </c>
      <c r="N42" s="136"/>
      <c r="O42" s="136"/>
      <c r="P42" s="136">
        <f>'実質公債費比率（分子）の構造'!O$52</f>
        <v>11080</v>
      </c>
    </row>
    <row r="43" spans="1:16">
      <c r="A43" s="136" t="s">
        <v>51</v>
      </c>
      <c r="B43" s="136">
        <f>'実質公債費比率（分子）の構造'!K$51</f>
        <v>3</v>
      </c>
      <c r="C43" s="136"/>
      <c r="D43" s="136"/>
      <c r="E43" s="136">
        <f>'実質公債費比率（分子）の構造'!L$51</f>
        <v>1</v>
      </c>
      <c r="F43" s="136"/>
      <c r="G43" s="136"/>
      <c r="H43" s="136">
        <f>'実質公債費比率（分子）の構造'!M$51</f>
        <v>3</v>
      </c>
      <c r="I43" s="136"/>
      <c r="J43" s="136"/>
      <c r="K43" s="136">
        <f>'実質公債費比率（分子）の構造'!N$51</f>
        <v>3</v>
      </c>
      <c r="L43" s="136"/>
      <c r="M43" s="136"/>
      <c r="N43" s="136">
        <f>'実質公債費比率（分子）の構造'!O$51</f>
        <v>5</v>
      </c>
      <c r="O43" s="136"/>
      <c r="P43" s="136"/>
    </row>
    <row r="44" spans="1:16">
      <c r="A44" s="136" t="s">
        <v>52</v>
      </c>
      <c r="B44" s="136">
        <f>'実質公債費比率（分子）の構造'!K$50</f>
        <v>1228</v>
      </c>
      <c r="C44" s="136"/>
      <c r="D44" s="136"/>
      <c r="E44" s="136">
        <f>'実質公債費比率（分子）の構造'!L$50</f>
        <v>1054</v>
      </c>
      <c r="F44" s="136"/>
      <c r="G44" s="136"/>
      <c r="H44" s="136">
        <f>'実質公債費比率（分子）の構造'!M$50</f>
        <v>1124</v>
      </c>
      <c r="I44" s="136"/>
      <c r="J44" s="136"/>
      <c r="K44" s="136">
        <f>'実質公債費比率（分子）の構造'!N$50</f>
        <v>1440</v>
      </c>
      <c r="L44" s="136"/>
      <c r="M44" s="136"/>
      <c r="N44" s="136">
        <f>'実質公債費比率（分子）の構造'!O$50</f>
        <v>327</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3569</v>
      </c>
      <c r="C46" s="136"/>
      <c r="D46" s="136"/>
      <c r="E46" s="136">
        <f>'実質公債費比率（分子）の構造'!L$48</f>
        <v>2701</v>
      </c>
      <c r="F46" s="136"/>
      <c r="G46" s="136"/>
      <c r="H46" s="136">
        <f>'実質公債費比率（分子）の構造'!M$48</f>
        <v>2581</v>
      </c>
      <c r="I46" s="136"/>
      <c r="J46" s="136"/>
      <c r="K46" s="136">
        <f>'実質公債費比率（分子）の構造'!N$48</f>
        <v>2610</v>
      </c>
      <c r="L46" s="136"/>
      <c r="M46" s="136"/>
      <c r="N46" s="136">
        <f>'実質公債費比率（分子）の構造'!O$48</f>
        <v>2615</v>
      </c>
      <c r="O46" s="136"/>
      <c r="P46" s="136"/>
    </row>
    <row r="47" spans="1:16">
      <c r="A47" s="136" t="s">
        <v>55</v>
      </c>
      <c r="B47" s="136">
        <f>'実質公債費比率（分子）の構造'!K$47</f>
        <v>105</v>
      </c>
      <c r="C47" s="136"/>
      <c r="D47" s="136"/>
      <c r="E47" s="136">
        <f>'実質公債費比率（分子）の構造'!L$47</f>
        <v>107</v>
      </c>
      <c r="F47" s="136"/>
      <c r="G47" s="136"/>
      <c r="H47" s="136">
        <f>'実質公債費比率（分子）の構造'!M$47</f>
        <v>104</v>
      </c>
      <c r="I47" s="136"/>
      <c r="J47" s="136"/>
      <c r="K47" s="136">
        <f>'実質公債費比率（分子）の構造'!N$47</f>
        <v>43</v>
      </c>
      <c r="L47" s="136"/>
      <c r="M47" s="136"/>
      <c r="N47" s="136">
        <f>'実質公債費比率（分子）の構造'!O$47</f>
        <v>32</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8229</v>
      </c>
      <c r="C49" s="136"/>
      <c r="D49" s="136"/>
      <c r="E49" s="136">
        <f>'実質公債費比率（分子）の構造'!L$45</f>
        <v>9571</v>
      </c>
      <c r="F49" s="136"/>
      <c r="G49" s="136"/>
      <c r="H49" s="136">
        <f>'実質公債費比率（分子）の構造'!M$45</f>
        <v>9664</v>
      </c>
      <c r="I49" s="136"/>
      <c r="J49" s="136"/>
      <c r="K49" s="136">
        <f>'実質公債費比率（分子）の構造'!N$45</f>
        <v>9971</v>
      </c>
      <c r="L49" s="136"/>
      <c r="M49" s="136"/>
      <c r="N49" s="136">
        <f>'実質公債費比率（分子）の構造'!O$45</f>
        <v>10015</v>
      </c>
      <c r="O49" s="136"/>
      <c r="P49" s="136"/>
    </row>
    <row r="50" spans="1:16">
      <c r="A50" s="136" t="s">
        <v>58</v>
      </c>
      <c r="B50" s="136" t="e">
        <f>NA()</f>
        <v>#N/A</v>
      </c>
      <c r="C50" s="136">
        <f>IF(ISNUMBER('実質公債費比率（分子）の構造'!K$53),'実質公債費比率（分子）の構造'!K$53,NA())</f>
        <v>3821</v>
      </c>
      <c r="D50" s="136" t="e">
        <f>NA()</f>
        <v>#N/A</v>
      </c>
      <c r="E50" s="136" t="e">
        <f>NA()</f>
        <v>#N/A</v>
      </c>
      <c r="F50" s="136">
        <f>IF(ISNUMBER('実質公債費比率（分子）の構造'!L$53),'実質公債費比率（分子）の構造'!L$53,NA())</f>
        <v>2956</v>
      </c>
      <c r="G50" s="136" t="e">
        <f>NA()</f>
        <v>#N/A</v>
      </c>
      <c r="H50" s="136" t="e">
        <f>NA()</f>
        <v>#N/A</v>
      </c>
      <c r="I50" s="136">
        <f>IF(ISNUMBER('実質公債費比率（分子）の構造'!M$53),'実質公債費比率（分子）の構造'!M$53,NA())</f>
        <v>2555</v>
      </c>
      <c r="J50" s="136" t="e">
        <f>NA()</f>
        <v>#N/A</v>
      </c>
      <c r="K50" s="136" t="e">
        <f>NA()</f>
        <v>#N/A</v>
      </c>
      <c r="L50" s="136">
        <f>IF(ISNUMBER('実質公債費比率（分子）の構造'!N$53),'実質公債費比率（分子）の構造'!N$53,NA())</f>
        <v>2798</v>
      </c>
      <c r="M50" s="136" t="e">
        <f>NA()</f>
        <v>#N/A</v>
      </c>
      <c r="N50" s="136" t="e">
        <f>NA()</f>
        <v>#N/A</v>
      </c>
      <c r="O50" s="136">
        <f>IF(ISNUMBER('実質公債費比率（分子）の構造'!O$53),'実質公債費比率（分子）の構造'!O$53,NA())</f>
        <v>1914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88014</v>
      </c>
      <c r="E56" s="135"/>
      <c r="F56" s="135"/>
      <c r="G56" s="135">
        <f>'将来負担比率（分子）の構造'!J$51</f>
        <v>88518</v>
      </c>
      <c r="H56" s="135"/>
      <c r="I56" s="135"/>
      <c r="J56" s="135">
        <f>'将来負担比率（分子）の構造'!K$51</f>
        <v>88764</v>
      </c>
      <c r="K56" s="135"/>
      <c r="L56" s="135"/>
      <c r="M56" s="135">
        <f>'将来負担比率（分子）の構造'!L$51</f>
        <v>87918</v>
      </c>
      <c r="N56" s="135"/>
      <c r="O56" s="135"/>
      <c r="P56" s="135">
        <f>'将来負担比率（分子）の構造'!M$51</f>
        <v>87253</v>
      </c>
    </row>
    <row r="57" spans="1:16">
      <c r="A57" s="135" t="s">
        <v>34</v>
      </c>
      <c r="B57" s="135"/>
      <c r="C57" s="135"/>
      <c r="D57" s="135">
        <f>'将来負担比率（分子）の構造'!I$50</f>
        <v>27270</v>
      </c>
      <c r="E57" s="135"/>
      <c r="F57" s="135"/>
      <c r="G57" s="135">
        <f>'将来負担比率（分子）の構造'!J$50</f>
        <v>32664</v>
      </c>
      <c r="H57" s="135"/>
      <c r="I57" s="135"/>
      <c r="J57" s="135">
        <f>'将来負担比率（分子）の構造'!K$50</f>
        <v>31983</v>
      </c>
      <c r="K57" s="135"/>
      <c r="L57" s="135"/>
      <c r="M57" s="135">
        <f>'将来負担比率（分子）の構造'!L$50</f>
        <v>30538</v>
      </c>
      <c r="N57" s="135"/>
      <c r="O57" s="135"/>
      <c r="P57" s="135">
        <f>'将来負担比率（分子）の構造'!M$50</f>
        <v>31628</v>
      </c>
    </row>
    <row r="58" spans="1:16">
      <c r="A58" s="135" t="s">
        <v>33</v>
      </c>
      <c r="B58" s="135"/>
      <c r="C58" s="135"/>
      <c r="D58" s="135">
        <f>'将来負担比率（分子）の構造'!I$49</f>
        <v>15385</v>
      </c>
      <c r="E58" s="135"/>
      <c r="F58" s="135"/>
      <c r="G58" s="135">
        <f>'将来負担比率（分子）の構造'!J$49</f>
        <v>16216</v>
      </c>
      <c r="H58" s="135"/>
      <c r="I58" s="135"/>
      <c r="J58" s="135">
        <f>'将来負担比率（分子）の構造'!K$49</f>
        <v>17876</v>
      </c>
      <c r="K58" s="135"/>
      <c r="L58" s="135"/>
      <c r="M58" s="135">
        <f>'将来負担比率（分子）の構造'!L$49</f>
        <v>19749</v>
      </c>
      <c r="N58" s="135"/>
      <c r="O58" s="135"/>
      <c r="P58" s="135">
        <f>'将来負担比率（分子）の構造'!M$49</f>
        <v>20640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404</v>
      </c>
      <c r="C61" s="135"/>
      <c r="D61" s="135"/>
      <c r="E61" s="135">
        <f>'将来負担比率（分子）の構造'!J$46</f>
        <v>371</v>
      </c>
      <c r="F61" s="135"/>
      <c r="G61" s="135"/>
      <c r="H61" s="135">
        <f>'将来負担比率（分子）の構造'!K$46</f>
        <v>349</v>
      </c>
      <c r="I61" s="135"/>
      <c r="J61" s="135"/>
      <c r="K61" s="135">
        <f>'将来負担比率（分子）の構造'!L$46</f>
        <v>329</v>
      </c>
      <c r="L61" s="135"/>
      <c r="M61" s="135"/>
      <c r="N61" s="135">
        <f>'将来負担比率（分子）の構造'!M$46</f>
        <v>288</v>
      </c>
      <c r="O61" s="135"/>
      <c r="P61" s="135"/>
    </row>
    <row r="62" spans="1:16">
      <c r="A62" s="135" t="s">
        <v>28</v>
      </c>
      <c r="B62" s="135">
        <f>'将来負担比率（分子）の構造'!I$45</f>
        <v>17320</v>
      </c>
      <c r="C62" s="135"/>
      <c r="D62" s="135"/>
      <c r="E62" s="135">
        <f>'将来負担比率（分子）の構造'!J$45</f>
        <v>16490</v>
      </c>
      <c r="F62" s="135"/>
      <c r="G62" s="135"/>
      <c r="H62" s="135">
        <f>'将来負担比率（分子）の構造'!K$45</f>
        <v>16197</v>
      </c>
      <c r="I62" s="135"/>
      <c r="J62" s="135"/>
      <c r="K62" s="135">
        <f>'将来負担比率（分子）の構造'!L$45</f>
        <v>14926</v>
      </c>
      <c r="L62" s="135"/>
      <c r="M62" s="135"/>
      <c r="N62" s="135">
        <f>'将来負担比率（分子）の構造'!M$45</f>
        <v>13663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40447</v>
      </c>
      <c r="C64" s="135"/>
      <c r="D64" s="135"/>
      <c r="E64" s="135">
        <f>'将来負担比率（分子）の構造'!J$43</f>
        <v>31503</v>
      </c>
      <c r="F64" s="135"/>
      <c r="G64" s="135"/>
      <c r="H64" s="135">
        <f>'将来負担比率（分子）の構造'!K$43</f>
        <v>31134</v>
      </c>
      <c r="I64" s="135"/>
      <c r="J64" s="135"/>
      <c r="K64" s="135">
        <f>'将来負担比率（分子）の構造'!L$43</f>
        <v>29747</v>
      </c>
      <c r="L64" s="135"/>
      <c r="M64" s="135"/>
      <c r="N64" s="135">
        <f>'将来負担比率（分子）の構造'!M$43</f>
        <v>28662</v>
      </c>
      <c r="O64" s="135"/>
      <c r="P64" s="135"/>
    </row>
    <row r="65" spans="1:16">
      <c r="A65" s="135" t="s">
        <v>25</v>
      </c>
      <c r="B65" s="135">
        <f>'将来負担比率（分子）の構造'!I$42</f>
        <v>16895</v>
      </c>
      <c r="C65" s="135"/>
      <c r="D65" s="135"/>
      <c r="E65" s="135">
        <f>'将来負担比率（分子）の構造'!J$42</f>
        <v>13493</v>
      </c>
      <c r="F65" s="135"/>
      <c r="G65" s="135"/>
      <c r="H65" s="135">
        <f>'将来負担比率（分子）の構造'!K$42</f>
        <v>10886</v>
      </c>
      <c r="I65" s="135"/>
      <c r="J65" s="135"/>
      <c r="K65" s="135">
        <f>'将来負担比率（分子）の構造'!L$42</f>
        <v>7980</v>
      </c>
      <c r="L65" s="135"/>
      <c r="M65" s="135"/>
      <c r="N65" s="135">
        <f>'将来負担比率（分子）の構造'!M$42</f>
        <v>5945</v>
      </c>
      <c r="O65" s="135"/>
      <c r="P65" s="135"/>
    </row>
    <row r="66" spans="1:16">
      <c r="A66" s="135" t="s">
        <v>24</v>
      </c>
      <c r="B66" s="135">
        <f>'将来負担比率（分子）の構造'!I$41</f>
        <v>82694</v>
      </c>
      <c r="C66" s="135"/>
      <c r="D66" s="135"/>
      <c r="E66" s="135">
        <f>'将来負担比率（分子）の構造'!J$41</f>
        <v>90567</v>
      </c>
      <c r="F66" s="135"/>
      <c r="G66" s="135"/>
      <c r="H66" s="135">
        <f>'将来負担比率（分子）の構造'!K$41</f>
        <v>91057</v>
      </c>
      <c r="I66" s="135"/>
      <c r="J66" s="135"/>
      <c r="K66" s="135">
        <f>'将来負担比率（分子）の構造'!L$41</f>
        <v>90329</v>
      </c>
      <c r="L66" s="135"/>
      <c r="M66" s="135"/>
      <c r="N66" s="135">
        <f>'将来負担比率（分子）の構造'!M$41</f>
        <v>90329</v>
      </c>
      <c r="O66" s="135"/>
      <c r="P66" s="135"/>
    </row>
    <row r="67" spans="1:16">
      <c r="A67" s="135" t="s">
        <v>62</v>
      </c>
      <c r="B67" s="135" t="e">
        <f>NA()</f>
        <v>#N/A</v>
      </c>
      <c r="C67" s="135">
        <f>IF(ISNUMBER('将来負担比率（分子）の構造'!I$52), IF('将来負担比率（分子）の構造'!I$52 &lt; 0, 0, '将来負担比率（分子）の構造'!I$52), NA())</f>
        <v>27090</v>
      </c>
      <c r="D67" s="135" t="e">
        <f>NA()</f>
        <v>#N/A</v>
      </c>
      <c r="E67" s="135" t="e">
        <f>NA()</f>
        <v>#N/A</v>
      </c>
      <c r="F67" s="135">
        <f>IF(ISNUMBER('将来負担比率（分子）の構造'!J$52), IF('将来負担比率（分子）の構造'!J$52 &lt; 0, 0, '将来負担比率（分子）の構造'!J$52), NA())</f>
        <v>15025</v>
      </c>
      <c r="G67" s="135" t="e">
        <f>NA()</f>
        <v>#N/A</v>
      </c>
      <c r="H67" s="135" t="e">
        <f>NA()</f>
        <v>#N/A</v>
      </c>
      <c r="I67" s="135">
        <f>IF(ISNUMBER('将来負担比率（分子）の構造'!K$52), IF('将来負担比率（分子）の構造'!K$52 &lt; 0, 0, '将来負担比率（分子）の構造'!K$52), NA())</f>
        <v>11001</v>
      </c>
      <c r="J67" s="135" t="e">
        <f>NA()</f>
        <v>#N/A</v>
      </c>
      <c r="K67" s="135" t="e">
        <f>NA()</f>
        <v>#N/A</v>
      </c>
      <c r="L67" s="135">
        <f>IF(ISNUMBER('将来負担比率（分子）の構造'!L$52), IF('将来負担比率（分子）の構造'!L$52 &lt; 0, 0, '将来負担比率（分子）の構造'!L$52), NA())</f>
        <v>5106</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望月　悠光</cp:lastModifiedBy>
  <cp:lastPrinted>2016-04-21T08:01:32Z</cp:lastPrinted>
  <dcterms:created xsi:type="dcterms:W3CDTF">2016-02-15T01:47:46Z</dcterms:created>
  <dcterms:modified xsi:type="dcterms:W3CDTF">2016-04-21T08:21:03Z</dcterms:modified>
  <cp:category/>
</cp:coreProperties>
</file>