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mc:Choice Requires="x15">
      <x15ac:absPath xmlns:x15ac="http://schemas.microsoft.com/office/spreadsheetml/2010/11/ac" url="Z:\0001 管理係\0017 介護施設運営補助関係\04 定期巡回サービス訪問看護充実支援補助事業\03 令和5年度\04_事業実施について（市→事業所）\"/>
    </mc:Choice>
  </mc:AlternateContent>
  <xr:revisionPtr revIDLastSave="0" documentId="13_ncr:1_{DA3955E1-877C-429D-8505-CAE766BEB8E7}" xr6:coauthVersionLast="36" xr6:coauthVersionMax="36" xr10:uidLastSave="{00000000-0000-0000-0000-000000000000}"/>
  <bookViews>
    <workbookView xWindow="0" yWindow="0" windowWidth="16380" windowHeight="8190" tabRatio="500" xr2:uid="{00000000-000D-0000-FFFF-FFFF00000000}"/>
  </bookViews>
  <sheets>
    <sheet name="様式１（計画書）" sheetId="1" r:id="rId1"/>
    <sheet name="様式１（計画書） (記載例)" sheetId="2" r:id="rId2"/>
    <sheet name="(参考)カウント用→" sheetId="3" r:id="rId3"/>
    <sheet name="保険者１" sheetId="4" r:id="rId4"/>
    <sheet name="保険者２" sheetId="5" r:id="rId5"/>
    <sheet name="保険者３" sheetId="6" r:id="rId6"/>
    <sheet name="保険者４" sheetId="7" r:id="rId7"/>
    <sheet name="保険者５" sheetId="8" r:id="rId8"/>
    <sheet name="保険者６" sheetId="9" r:id="rId9"/>
    <sheet name="保険者７" sheetId="10" r:id="rId10"/>
    <sheet name="保険者８" sheetId="11" r:id="rId11"/>
    <sheet name="保険者９" sheetId="12" r:id="rId12"/>
    <sheet name="保険者10" sheetId="13" r:id="rId13"/>
  </sheets>
  <definedNames>
    <definedName name="_xlnm.Print_Area" localSheetId="0">'様式１（計画書）'!$A$1:$J$60</definedName>
    <definedName name="_xlnm.Print_Area" localSheetId="1">'様式１（計画書） (記載例)'!$A$1:$P$76</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75" i="2" l="1"/>
  <c r="I74" i="2"/>
  <c r="I73" i="2"/>
  <c r="I72" i="2"/>
  <c r="I71" i="2"/>
  <c r="I70" i="2"/>
  <c r="I69" i="2"/>
  <c r="I68" i="2"/>
  <c r="I67" i="2"/>
  <c r="I66" i="2"/>
  <c r="I65" i="2"/>
  <c r="I58" i="2"/>
  <c r="I57" i="2"/>
  <c r="I56" i="2"/>
  <c r="I55" i="2"/>
  <c r="I54" i="2"/>
  <c r="I53" i="2"/>
  <c r="I52" i="2"/>
  <c r="I51" i="2"/>
  <c r="I50" i="2"/>
  <c r="I49" i="2"/>
  <c r="I48" i="2"/>
  <c r="I38" i="2"/>
  <c r="I37" i="2"/>
  <c r="I36" i="2"/>
  <c r="I35" i="2"/>
  <c r="I34" i="2"/>
  <c r="I33" i="2"/>
  <c r="I32" i="2"/>
  <c r="I31" i="2"/>
  <c r="I30" i="2"/>
  <c r="I29" i="2"/>
  <c r="I28" i="2"/>
  <c r="I211" i="1"/>
  <c r="I210" i="1"/>
  <c r="I209" i="1"/>
  <c r="I208" i="1"/>
  <c r="I207" i="1"/>
  <c r="I206" i="1"/>
  <c r="I205" i="1"/>
  <c r="I204" i="1"/>
  <c r="I203" i="1"/>
  <c r="I202" i="1"/>
  <c r="I201" i="1"/>
  <c r="I194" i="1"/>
  <c r="I193" i="1"/>
  <c r="I192" i="1"/>
  <c r="I191" i="1"/>
  <c r="I190" i="1"/>
  <c r="I189" i="1"/>
  <c r="I188" i="1"/>
  <c r="I187" i="1"/>
  <c r="I186" i="1"/>
  <c r="I185" i="1"/>
  <c r="I184" i="1"/>
  <c r="I177" i="1"/>
  <c r="I176" i="1"/>
  <c r="I175" i="1"/>
  <c r="I174" i="1"/>
  <c r="I173" i="1"/>
  <c r="I172" i="1"/>
  <c r="I171" i="1"/>
  <c r="I170" i="1"/>
  <c r="I169" i="1"/>
  <c r="I168" i="1"/>
  <c r="I167" i="1"/>
  <c r="I160" i="1"/>
  <c r="I159" i="1"/>
  <c r="I158" i="1"/>
  <c r="I157" i="1"/>
  <c r="I156" i="1"/>
  <c r="I155" i="1"/>
  <c r="I154" i="1"/>
  <c r="I153" i="1"/>
  <c r="I152" i="1"/>
  <c r="I151" i="1"/>
  <c r="I150" i="1"/>
  <c r="I143" i="1"/>
  <c r="I142" i="1"/>
  <c r="I141" i="1"/>
  <c r="I140" i="1"/>
  <c r="I139" i="1"/>
  <c r="I138" i="1"/>
  <c r="I137" i="1"/>
  <c r="I136" i="1"/>
  <c r="I135" i="1"/>
  <c r="I134" i="1"/>
  <c r="I133" i="1"/>
  <c r="I126" i="1"/>
  <c r="I125" i="1"/>
  <c r="I124" i="1"/>
  <c r="I123" i="1"/>
  <c r="I122" i="1"/>
  <c r="I121" i="1"/>
  <c r="I120" i="1"/>
  <c r="I119" i="1"/>
  <c r="I118" i="1"/>
  <c r="I117" i="1"/>
  <c r="I116" i="1"/>
  <c r="I109" i="1"/>
  <c r="I108" i="1"/>
  <c r="I107" i="1"/>
  <c r="I106" i="1"/>
  <c r="I105" i="1"/>
  <c r="I104" i="1"/>
  <c r="I103" i="1"/>
  <c r="I102" i="1"/>
  <c r="I101" i="1"/>
  <c r="I100" i="1"/>
  <c r="I99" i="1"/>
  <c r="I92" i="1"/>
  <c r="I91" i="1"/>
  <c r="I90" i="1"/>
  <c r="I89" i="1"/>
  <c r="I88" i="1"/>
  <c r="I87" i="1"/>
  <c r="I86" i="1"/>
  <c r="I85" i="1"/>
  <c r="I84" i="1"/>
  <c r="I83" i="1"/>
  <c r="I82" i="1"/>
  <c r="I75" i="1"/>
  <c r="I74" i="1"/>
  <c r="I73" i="1"/>
  <c r="I72" i="1"/>
  <c r="I71" i="1"/>
  <c r="I70" i="1"/>
  <c r="I69" i="1"/>
  <c r="I68" i="1"/>
  <c r="I67" i="1"/>
  <c r="I66" i="1"/>
  <c r="I65" i="1"/>
  <c r="I58" i="1"/>
  <c r="I57" i="1"/>
  <c r="I56" i="1"/>
  <c r="I55" i="1"/>
  <c r="I54" i="1"/>
  <c r="I53" i="1"/>
  <c r="I52" i="1"/>
  <c r="I51" i="1"/>
  <c r="I50" i="1"/>
  <c r="I49" i="1"/>
  <c r="I48" i="1"/>
  <c r="F31" i="1"/>
  <c r="I38" i="1"/>
  <c r="F28" i="1"/>
  <c r="I37" i="1"/>
  <c r="I36" i="1"/>
  <c r="I35" i="1"/>
  <c r="I34" i="1"/>
  <c r="I33" i="1"/>
  <c r="I32" i="1"/>
  <c r="I30" i="1"/>
  <c r="I29" i="1"/>
  <c r="K71" i="13"/>
  <c r="E71" i="13"/>
  <c r="K70" i="13"/>
  <c r="E70" i="13"/>
  <c r="K69" i="13"/>
  <c r="E69" i="13"/>
  <c r="K68" i="13"/>
  <c r="E68" i="13"/>
  <c r="K67" i="13"/>
  <c r="E67" i="13"/>
  <c r="K66" i="13"/>
  <c r="E66" i="13"/>
  <c r="K65" i="13"/>
  <c r="K72" i="13" s="1"/>
  <c r="E65" i="13"/>
  <c r="E72" i="13" s="1"/>
  <c r="K63" i="13"/>
  <c r="E63" i="13"/>
  <c r="K62" i="13"/>
  <c r="E62" i="13"/>
  <c r="K61" i="13"/>
  <c r="E61" i="13"/>
  <c r="K60" i="13"/>
  <c r="E60" i="13"/>
  <c r="K59" i="13"/>
  <c r="E59" i="13"/>
  <c r="K58" i="13"/>
  <c r="E58" i="13"/>
  <c r="K57" i="13"/>
  <c r="K64" i="13" s="1"/>
  <c r="E57" i="13"/>
  <c r="E64" i="13" s="1"/>
  <c r="K55" i="13"/>
  <c r="E55" i="13"/>
  <c r="K54" i="13"/>
  <c r="E54" i="13"/>
  <c r="K53" i="13"/>
  <c r="E53" i="13"/>
  <c r="K52" i="13"/>
  <c r="E52" i="13"/>
  <c r="K51" i="13"/>
  <c r="E51" i="13"/>
  <c r="K50" i="13"/>
  <c r="E50" i="13"/>
  <c r="K49" i="13"/>
  <c r="K56" i="13" s="1"/>
  <c r="E49" i="13"/>
  <c r="E56" i="13" s="1"/>
  <c r="K47" i="13"/>
  <c r="E47" i="13"/>
  <c r="K46" i="13"/>
  <c r="E46" i="13"/>
  <c r="K45" i="13"/>
  <c r="E45" i="13"/>
  <c r="K44" i="13"/>
  <c r="E44" i="13"/>
  <c r="K43" i="13"/>
  <c r="E43" i="13"/>
  <c r="K42" i="13"/>
  <c r="E42" i="13"/>
  <c r="K41" i="13"/>
  <c r="K48" i="13" s="1"/>
  <c r="E41" i="13"/>
  <c r="E48" i="13" s="1"/>
  <c r="K39" i="13"/>
  <c r="E39" i="13"/>
  <c r="K38" i="13"/>
  <c r="E38" i="13"/>
  <c r="K37" i="13"/>
  <c r="E37" i="13"/>
  <c r="K36" i="13"/>
  <c r="E36" i="13"/>
  <c r="K35" i="13"/>
  <c r="E35" i="13"/>
  <c r="K34" i="13"/>
  <c r="E34" i="13"/>
  <c r="K33" i="13"/>
  <c r="K40" i="13" s="1"/>
  <c r="E33" i="13"/>
  <c r="E40" i="13" s="1"/>
  <c r="K31" i="13"/>
  <c r="E31" i="13"/>
  <c r="K30" i="13"/>
  <c r="E30" i="13"/>
  <c r="K29" i="13"/>
  <c r="E29" i="13"/>
  <c r="K28" i="13"/>
  <c r="E28" i="13"/>
  <c r="K27" i="13"/>
  <c r="E27" i="13"/>
  <c r="K26" i="13"/>
  <c r="E26" i="13"/>
  <c r="K25" i="13"/>
  <c r="K32" i="13" s="1"/>
  <c r="E25" i="13"/>
  <c r="E32" i="13" s="1"/>
  <c r="K73" i="13" s="1"/>
  <c r="E19" i="13"/>
  <c r="F19" i="13" s="1"/>
  <c r="J19" i="13" s="1"/>
  <c r="E18" i="13"/>
  <c r="F18" i="13" s="1"/>
  <c r="J18" i="13" s="1"/>
  <c r="E17" i="13"/>
  <c r="F17" i="13" s="1"/>
  <c r="J17" i="13" s="1"/>
  <c r="F16" i="13"/>
  <c r="J16" i="13" s="1"/>
  <c r="E16" i="13"/>
  <c r="E15" i="13"/>
  <c r="F15" i="13" s="1"/>
  <c r="J15" i="13" s="1"/>
  <c r="E14" i="13"/>
  <c r="F14" i="13" s="1"/>
  <c r="J14" i="13" s="1"/>
  <c r="E13" i="13"/>
  <c r="F13" i="13" s="1"/>
  <c r="J13" i="13" s="1"/>
  <c r="F12" i="13"/>
  <c r="J12" i="13" s="1"/>
  <c r="E12" i="13"/>
  <c r="E11" i="13"/>
  <c r="F11" i="13" s="1"/>
  <c r="J11" i="13" s="1"/>
  <c r="E10" i="13"/>
  <c r="F10" i="13" s="1"/>
  <c r="J10" i="13" s="1"/>
  <c r="E9" i="13"/>
  <c r="E20" i="13" s="1"/>
  <c r="K71" i="12"/>
  <c r="E71" i="12"/>
  <c r="K70" i="12"/>
  <c r="E70" i="12"/>
  <c r="K69" i="12"/>
  <c r="E69" i="12"/>
  <c r="K68" i="12"/>
  <c r="E68" i="12"/>
  <c r="K67" i="12"/>
  <c r="E67" i="12"/>
  <c r="K66" i="12"/>
  <c r="K72" i="12" s="1"/>
  <c r="E66" i="12"/>
  <c r="K65" i="12"/>
  <c r="E65" i="12"/>
  <c r="E72" i="12" s="1"/>
  <c r="K63" i="12"/>
  <c r="E63" i="12"/>
  <c r="K62" i="12"/>
  <c r="E62" i="12"/>
  <c r="K61" i="12"/>
  <c r="E61" i="12"/>
  <c r="K60" i="12"/>
  <c r="E60" i="12"/>
  <c r="K59" i="12"/>
  <c r="E59" i="12"/>
  <c r="K58" i="12"/>
  <c r="K64" i="12" s="1"/>
  <c r="E58" i="12"/>
  <c r="K57" i="12"/>
  <c r="E57" i="12"/>
  <c r="E64" i="12" s="1"/>
  <c r="K55" i="12"/>
  <c r="E55" i="12"/>
  <c r="K54" i="12"/>
  <c r="E54" i="12"/>
  <c r="K53" i="12"/>
  <c r="E53" i="12"/>
  <c r="K52" i="12"/>
  <c r="E52" i="12"/>
  <c r="K51" i="12"/>
  <c r="E51" i="12"/>
  <c r="K50" i="12"/>
  <c r="K56" i="12" s="1"/>
  <c r="E50" i="12"/>
  <c r="K49" i="12"/>
  <c r="E49" i="12"/>
  <c r="E56" i="12" s="1"/>
  <c r="K47" i="12"/>
  <c r="E47" i="12"/>
  <c r="K46" i="12"/>
  <c r="E46" i="12"/>
  <c r="K45" i="12"/>
  <c r="E45" i="12"/>
  <c r="K44" i="12"/>
  <c r="E44" i="12"/>
  <c r="K43" i="12"/>
  <c r="E43" i="12"/>
  <c r="K42" i="12"/>
  <c r="K48" i="12" s="1"/>
  <c r="E42" i="12"/>
  <c r="K41" i="12"/>
  <c r="E41" i="12"/>
  <c r="E48" i="12" s="1"/>
  <c r="K39" i="12"/>
  <c r="E39" i="12"/>
  <c r="K38" i="12"/>
  <c r="E38" i="12"/>
  <c r="K37" i="12"/>
  <c r="E37" i="12"/>
  <c r="K36" i="12"/>
  <c r="E36" i="12"/>
  <c r="K35" i="12"/>
  <c r="E35" i="12"/>
  <c r="K34" i="12"/>
  <c r="K40" i="12" s="1"/>
  <c r="E34" i="12"/>
  <c r="K33" i="12"/>
  <c r="E33" i="12"/>
  <c r="E40" i="12" s="1"/>
  <c r="K31" i="12"/>
  <c r="E31" i="12"/>
  <c r="K30" i="12"/>
  <c r="E30" i="12"/>
  <c r="K29" i="12"/>
  <c r="E29" i="12"/>
  <c r="K28" i="12"/>
  <c r="E28" i="12"/>
  <c r="K27" i="12"/>
  <c r="E27" i="12"/>
  <c r="K26" i="12"/>
  <c r="K32" i="12" s="1"/>
  <c r="E26" i="12"/>
  <c r="K25" i="12"/>
  <c r="E25" i="12"/>
  <c r="E32" i="12" s="1"/>
  <c r="F19" i="12"/>
  <c r="J19" i="12" s="1"/>
  <c r="E19" i="12"/>
  <c r="E18" i="12"/>
  <c r="F18" i="12" s="1"/>
  <c r="J18" i="12" s="1"/>
  <c r="E17" i="12"/>
  <c r="F17" i="12" s="1"/>
  <c r="J17" i="12" s="1"/>
  <c r="J16" i="12"/>
  <c r="F16" i="12"/>
  <c r="E16" i="12"/>
  <c r="F15" i="12"/>
  <c r="J15" i="12" s="1"/>
  <c r="E15" i="12"/>
  <c r="E14" i="12"/>
  <c r="F14" i="12" s="1"/>
  <c r="J14" i="12" s="1"/>
  <c r="E13" i="12"/>
  <c r="F13" i="12" s="1"/>
  <c r="J13" i="12" s="1"/>
  <c r="J12" i="12"/>
  <c r="F12" i="12"/>
  <c r="E12" i="12"/>
  <c r="F11" i="12"/>
  <c r="J11" i="12" s="1"/>
  <c r="E11" i="12"/>
  <c r="E10" i="12"/>
  <c r="F10" i="12" s="1"/>
  <c r="J10" i="12" s="1"/>
  <c r="E9" i="12"/>
  <c r="E20" i="12" s="1"/>
  <c r="K71" i="11"/>
  <c r="E71" i="11"/>
  <c r="K70" i="11"/>
  <c r="E70" i="11"/>
  <c r="K69" i="11"/>
  <c r="E69" i="11"/>
  <c r="K68" i="11"/>
  <c r="E68" i="11"/>
  <c r="K67" i="11"/>
  <c r="E67" i="11"/>
  <c r="K66" i="11"/>
  <c r="K72" i="11" s="1"/>
  <c r="E66" i="11"/>
  <c r="K65" i="11"/>
  <c r="E65" i="11"/>
  <c r="E72" i="11" s="1"/>
  <c r="K63" i="11"/>
  <c r="E63" i="11"/>
  <c r="K62" i="11"/>
  <c r="E62" i="11"/>
  <c r="K61" i="11"/>
  <c r="E61" i="11"/>
  <c r="K60" i="11"/>
  <c r="E60" i="11"/>
  <c r="K59" i="11"/>
  <c r="E59" i="11"/>
  <c r="K58" i="11"/>
  <c r="K64" i="11" s="1"/>
  <c r="E58" i="11"/>
  <c r="K57" i="11"/>
  <c r="E57" i="11"/>
  <c r="E64" i="11" s="1"/>
  <c r="K55" i="11"/>
  <c r="E55" i="11"/>
  <c r="K54" i="11"/>
  <c r="E54" i="11"/>
  <c r="K53" i="11"/>
  <c r="E53" i="11"/>
  <c r="K52" i="11"/>
  <c r="E52" i="11"/>
  <c r="K51" i="11"/>
  <c r="E51" i="11"/>
  <c r="K50" i="11"/>
  <c r="K56" i="11" s="1"/>
  <c r="E50" i="11"/>
  <c r="K49" i="11"/>
  <c r="E49" i="11"/>
  <c r="E56" i="11" s="1"/>
  <c r="K47" i="11"/>
  <c r="E47" i="11"/>
  <c r="K46" i="11"/>
  <c r="E46" i="11"/>
  <c r="K45" i="11"/>
  <c r="E45" i="11"/>
  <c r="K44" i="11"/>
  <c r="E44" i="11"/>
  <c r="K43" i="11"/>
  <c r="E43" i="11"/>
  <c r="K42" i="11"/>
  <c r="K48" i="11" s="1"/>
  <c r="E42" i="11"/>
  <c r="K41" i="11"/>
  <c r="E41" i="11"/>
  <c r="E48" i="11" s="1"/>
  <c r="K39" i="11"/>
  <c r="E39" i="11"/>
  <c r="K38" i="11"/>
  <c r="E38" i="11"/>
  <c r="K37" i="11"/>
  <c r="E37" i="11"/>
  <c r="K36" i="11"/>
  <c r="E36" i="11"/>
  <c r="K35" i="11"/>
  <c r="E35" i="11"/>
  <c r="K34" i="11"/>
  <c r="K40" i="11" s="1"/>
  <c r="E34" i="11"/>
  <c r="K33" i="11"/>
  <c r="E33" i="11"/>
  <c r="E40" i="11" s="1"/>
  <c r="K31" i="11"/>
  <c r="E31" i="11"/>
  <c r="K30" i="11"/>
  <c r="E30" i="11"/>
  <c r="K29" i="11"/>
  <c r="E29" i="11"/>
  <c r="K28" i="11"/>
  <c r="E28" i="11"/>
  <c r="K27" i="11"/>
  <c r="E27" i="11"/>
  <c r="K26" i="11"/>
  <c r="K32" i="11" s="1"/>
  <c r="E26" i="11"/>
  <c r="K25" i="11"/>
  <c r="E25" i="11"/>
  <c r="E32" i="11" s="1"/>
  <c r="J19" i="11"/>
  <c r="F19" i="11"/>
  <c r="E19" i="11"/>
  <c r="F18" i="11"/>
  <c r="J18" i="11" s="1"/>
  <c r="E18" i="11"/>
  <c r="E17" i="11"/>
  <c r="F17" i="11" s="1"/>
  <c r="J17" i="11" s="1"/>
  <c r="J16" i="11"/>
  <c r="F16" i="11"/>
  <c r="E16" i="11"/>
  <c r="J15" i="11"/>
  <c r="F15" i="11"/>
  <c r="E15" i="11"/>
  <c r="F14" i="11"/>
  <c r="J14" i="11" s="1"/>
  <c r="E14" i="11"/>
  <c r="E13" i="11"/>
  <c r="F13" i="11" s="1"/>
  <c r="J13" i="11" s="1"/>
  <c r="J12" i="11"/>
  <c r="F12" i="11"/>
  <c r="E12" i="11"/>
  <c r="J11" i="11"/>
  <c r="F11" i="11"/>
  <c r="E11" i="11"/>
  <c r="F10" i="11"/>
  <c r="J10" i="11" s="1"/>
  <c r="E10" i="11"/>
  <c r="E9" i="11"/>
  <c r="E20" i="11" s="1"/>
  <c r="K71" i="10"/>
  <c r="E71" i="10"/>
  <c r="K70" i="10"/>
  <c r="E70" i="10"/>
  <c r="K69" i="10"/>
  <c r="E69" i="10"/>
  <c r="K68" i="10"/>
  <c r="E68" i="10"/>
  <c r="K67" i="10"/>
  <c r="E67" i="10"/>
  <c r="K66" i="10"/>
  <c r="E66" i="10"/>
  <c r="K65" i="10"/>
  <c r="K72" i="10" s="1"/>
  <c r="E65" i="10"/>
  <c r="E72" i="10" s="1"/>
  <c r="K63" i="10"/>
  <c r="E63" i="10"/>
  <c r="K62" i="10"/>
  <c r="E62" i="10"/>
  <c r="K61" i="10"/>
  <c r="E61" i="10"/>
  <c r="K60" i="10"/>
  <c r="E60" i="10"/>
  <c r="K59" i="10"/>
  <c r="E59" i="10"/>
  <c r="K58" i="10"/>
  <c r="E58" i="10"/>
  <c r="K57" i="10"/>
  <c r="K64" i="10" s="1"/>
  <c r="E57" i="10"/>
  <c r="E64" i="10" s="1"/>
  <c r="K55" i="10"/>
  <c r="E55" i="10"/>
  <c r="K54" i="10"/>
  <c r="E54" i="10"/>
  <c r="K53" i="10"/>
  <c r="E53" i="10"/>
  <c r="K52" i="10"/>
  <c r="E52" i="10"/>
  <c r="K51" i="10"/>
  <c r="E51" i="10"/>
  <c r="K50" i="10"/>
  <c r="E50" i="10"/>
  <c r="K49" i="10"/>
  <c r="K56" i="10" s="1"/>
  <c r="E49" i="10"/>
  <c r="E56" i="10" s="1"/>
  <c r="K47" i="10"/>
  <c r="E47" i="10"/>
  <c r="K46" i="10"/>
  <c r="E46" i="10"/>
  <c r="K45" i="10"/>
  <c r="E45" i="10"/>
  <c r="K44" i="10"/>
  <c r="E44" i="10"/>
  <c r="K43" i="10"/>
  <c r="E43" i="10"/>
  <c r="K42" i="10"/>
  <c r="E42" i="10"/>
  <c r="K41" i="10"/>
  <c r="K48" i="10" s="1"/>
  <c r="E41" i="10"/>
  <c r="E48" i="10" s="1"/>
  <c r="K39" i="10"/>
  <c r="E39" i="10"/>
  <c r="K38" i="10"/>
  <c r="E38" i="10"/>
  <c r="K37" i="10"/>
  <c r="E37" i="10"/>
  <c r="K36" i="10"/>
  <c r="E36" i="10"/>
  <c r="K35" i="10"/>
  <c r="E35" i="10"/>
  <c r="K34" i="10"/>
  <c r="E34" i="10"/>
  <c r="K33" i="10"/>
  <c r="K40" i="10" s="1"/>
  <c r="E33" i="10"/>
  <c r="E40" i="10" s="1"/>
  <c r="K31" i="10"/>
  <c r="E31" i="10"/>
  <c r="K30" i="10"/>
  <c r="E30" i="10"/>
  <c r="K29" i="10"/>
  <c r="E29" i="10"/>
  <c r="K28" i="10"/>
  <c r="E28" i="10"/>
  <c r="K27" i="10"/>
  <c r="E27" i="10"/>
  <c r="K26" i="10"/>
  <c r="E26" i="10"/>
  <c r="K25" i="10"/>
  <c r="K32" i="10" s="1"/>
  <c r="E25" i="10"/>
  <c r="E32" i="10" s="1"/>
  <c r="J19" i="10"/>
  <c r="F19" i="10"/>
  <c r="E19" i="10"/>
  <c r="J18" i="10"/>
  <c r="F18" i="10"/>
  <c r="E18" i="10"/>
  <c r="F17" i="10"/>
  <c r="J17" i="10" s="1"/>
  <c r="E17" i="10"/>
  <c r="E16" i="10"/>
  <c r="F16" i="10" s="1"/>
  <c r="J16" i="10" s="1"/>
  <c r="J15" i="10"/>
  <c r="F15" i="10"/>
  <c r="E15" i="10"/>
  <c r="J14" i="10"/>
  <c r="F14" i="10"/>
  <c r="E14" i="10"/>
  <c r="F13" i="10"/>
  <c r="J13" i="10" s="1"/>
  <c r="E13" i="10"/>
  <c r="E12" i="10"/>
  <c r="F12" i="10" s="1"/>
  <c r="J12" i="10" s="1"/>
  <c r="J11" i="10"/>
  <c r="F11" i="10"/>
  <c r="E11" i="10"/>
  <c r="J10" i="10"/>
  <c r="F10" i="10"/>
  <c r="E10" i="10"/>
  <c r="F9" i="10"/>
  <c r="F20" i="10" s="1"/>
  <c r="E9" i="10"/>
  <c r="K71" i="9"/>
  <c r="E71" i="9"/>
  <c r="K70" i="9"/>
  <c r="E70" i="9"/>
  <c r="K69" i="9"/>
  <c r="E69" i="9"/>
  <c r="K68" i="9"/>
  <c r="E68" i="9"/>
  <c r="K67" i="9"/>
  <c r="E67" i="9"/>
  <c r="K66" i="9"/>
  <c r="E66" i="9"/>
  <c r="E72" i="9" s="1"/>
  <c r="K65" i="9"/>
  <c r="K72" i="9" s="1"/>
  <c r="E65" i="9"/>
  <c r="K63" i="9"/>
  <c r="E63" i="9"/>
  <c r="K62" i="9"/>
  <c r="E62" i="9"/>
  <c r="K61" i="9"/>
  <c r="E61" i="9"/>
  <c r="K60" i="9"/>
  <c r="E60" i="9"/>
  <c r="K59" i="9"/>
  <c r="E59" i="9"/>
  <c r="K58" i="9"/>
  <c r="E58" i="9"/>
  <c r="E64" i="9" s="1"/>
  <c r="K57" i="9"/>
  <c r="K64" i="9" s="1"/>
  <c r="E57" i="9"/>
  <c r="K55" i="9"/>
  <c r="E55" i="9"/>
  <c r="K54" i="9"/>
  <c r="E54" i="9"/>
  <c r="K53" i="9"/>
  <c r="E53" i="9"/>
  <c r="K52" i="9"/>
  <c r="E52" i="9"/>
  <c r="K51" i="9"/>
  <c r="E51" i="9"/>
  <c r="K50" i="9"/>
  <c r="E50" i="9"/>
  <c r="E56" i="9" s="1"/>
  <c r="K49" i="9"/>
  <c r="K56" i="9" s="1"/>
  <c r="E49" i="9"/>
  <c r="K47" i="9"/>
  <c r="E47" i="9"/>
  <c r="K46" i="9"/>
  <c r="E46" i="9"/>
  <c r="K45" i="9"/>
  <c r="E45" i="9"/>
  <c r="K44" i="9"/>
  <c r="E44" i="9"/>
  <c r="K43" i="9"/>
  <c r="E43" i="9"/>
  <c r="K42" i="9"/>
  <c r="E42" i="9"/>
  <c r="E48" i="9" s="1"/>
  <c r="K41" i="9"/>
  <c r="K48" i="9" s="1"/>
  <c r="E41" i="9"/>
  <c r="K39" i="9"/>
  <c r="E39" i="9"/>
  <c r="K38" i="9"/>
  <c r="E38" i="9"/>
  <c r="K37" i="9"/>
  <c r="E37" i="9"/>
  <c r="K36" i="9"/>
  <c r="E36" i="9"/>
  <c r="K35" i="9"/>
  <c r="E35" i="9"/>
  <c r="K34" i="9"/>
  <c r="E34" i="9"/>
  <c r="E40" i="9" s="1"/>
  <c r="K33" i="9"/>
  <c r="K40" i="9" s="1"/>
  <c r="E33" i="9"/>
  <c r="K31" i="9"/>
  <c r="E31" i="9"/>
  <c r="K30" i="9"/>
  <c r="E30" i="9"/>
  <c r="K29" i="9"/>
  <c r="E29" i="9"/>
  <c r="K28" i="9"/>
  <c r="E28" i="9"/>
  <c r="K27" i="9"/>
  <c r="E27" i="9"/>
  <c r="K26" i="9"/>
  <c r="E26" i="9"/>
  <c r="E32" i="9" s="1"/>
  <c r="K25" i="9"/>
  <c r="K32" i="9" s="1"/>
  <c r="E25" i="9"/>
  <c r="E19" i="9"/>
  <c r="F19" i="9" s="1"/>
  <c r="J19" i="9" s="1"/>
  <c r="F18" i="9"/>
  <c r="J18" i="9" s="1"/>
  <c r="E18" i="9"/>
  <c r="E17" i="9"/>
  <c r="F17" i="9" s="1"/>
  <c r="J17" i="9" s="1"/>
  <c r="F16" i="9"/>
  <c r="J16" i="9" s="1"/>
  <c r="E16" i="9"/>
  <c r="E15" i="9"/>
  <c r="F15" i="9" s="1"/>
  <c r="J15" i="9" s="1"/>
  <c r="F14" i="9"/>
  <c r="J14" i="9" s="1"/>
  <c r="E14" i="9"/>
  <c r="E13" i="9"/>
  <c r="F13" i="9" s="1"/>
  <c r="J13" i="9" s="1"/>
  <c r="F12" i="9"/>
  <c r="J12" i="9" s="1"/>
  <c r="E12" i="9"/>
  <c r="E11" i="9"/>
  <c r="F11" i="9" s="1"/>
  <c r="J11" i="9" s="1"/>
  <c r="F10" i="9"/>
  <c r="J10" i="9" s="1"/>
  <c r="E10" i="9"/>
  <c r="E9" i="9"/>
  <c r="E20" i="9" s="1"/>
  <c r="K71" i="8"/>
  <c r="E71" i="8"/>
  <c r="K70" i="8"/>
  <c r="E70" i="8"/>
  <c r="K69" i="8"/>
  <c r="E69" i="8"/>
  <c r="K68" i="8"/>
  <c r="E68" i="8"/>
  <c r="K67" i="8"/>
  <c r="E67" i="8"/>
  <c r="K66" i="8"/>
  <c r="K72" i="8" s="1"/>
  <c r="E66" i="8"/>
  <c r="E72" i="8" s="1"/>
  <c r="K65" i="8"/>
  <c r="E65" i="8"/>
  <c r="K63" i="8"/>
  <c r="E63" i="8"/>
  <c r="K62" i="8"/>
  <c r="E62" i="8"/>
  <c r="K61" i="8"/>
  <c r="E61" i="8"/>
  <c r="K60" i="8"/>
  <c r="E60" i="8"/>
  <c r="K59" i="8"/>
  <c r="E59" i="8"/>
  <c r="K58" i="8"/>
  <c r="K64" i="8" s="1"/>
  <c r="E58" i="8"/>
  <c r="E64" i="8" s="1"/>
  <c r="K57" i="8"/>
  <c r="E57" i="8"/>
  <c r="K55" i="8"/>
  <c r="E55" i="8"/>
  <c r="K54" i="8"/>
  <c r="E54" i="8"/>
  <c r="K53" i="8"/>
  <c r="E53" i="8"/>
  <c r="K52" i="8"/>
  <c r="E52" i="8"/>
  <c r="K51" i="8"/>
  <c r="E51" i="8"/>
  <c r="K50" i="8"/>
  <c r="K56" i="8" s="1"/>
  <c r="E50" i="8"/>
  <c r="E56" i="8" s="1"/>
  <c r="K49" i="8"/>
  <c r="E49" i="8"/>
  <c r="K47" i="8"/>
  <c r="E47" i="8"/>
  <c r="K46" i="8"/>
  <c r="E46" i="8"/>
  <c r="K45" i="8"/>
  <c r="E45" i="8"/>
  <c r="K44" i="8"/>
  <c r="E44" i="8"/>
  <c r="K43" i="8"/>
  <c r="E43" i="8"/>
  <c r="K42" i="8"/>
  <c r="K48" i="8" s="1"/>
  <c r="E42" i="8"/>
  <c r="E48" i="8" s="1"/>
  <c r="K41" i="8"/>
  <c r="E41" i="8"/>
  <c r="K39" i="8"/>
  <c r="E39" i="8"/>
  <c r="K38" i="8"/>
  <c r="E38" i="8"/>
  <c r="K37" i="8"/>
  <c r="E37" i="8"/>
  <c r="K36" i="8"/>
  <c r="E36" i="8"/>
  <c r="K35" i="8"/>
  <c r="E35" i="8"/>
  <c r="K34" i="8"/>
  <c r="K40" i="8" s="1"/>
  <c r="E34" i="8"/>
  <c r="E40" i="8" s="1"/>
  <c r="K33" i="8"/>
  <c r="E33" i="8"/>
  <c r="K31" i="8"/>
  <c r="E31" i="8"/>
  <c r="K30" i="8"/>
  <c r="E30" i="8"/>
  <c r="K29" i="8"/>
  <c r="E29" i="8"/>
  <c r="K28" i="8"/>
  <c r="E28" i="8"/>
  <c r="K27" i="8"/>
  <c r="E27" i="8"/>
  <c r="K26" i="8"/>
  <c r="K32" i="8" s="1"/>
  <c r="E26" i="8"/>
  <c r="E32" i="8" s="1"/>
  <c r="K25" i="8"/>
  <c r="E25" i="8"/>
  <c r="F19" i="8"/>
  <c r="J19" i="8" s="1"/>
  <c r="E19" i="8"/>
  <c r="E18" i="8"/>
  <c r="F18" i="8" s="1"/>
  <c r="J18" i="8" s="1"/>
  <c r="F17" i="8"/>
  <c r="J17" i="8" s="1"/>
  <c r="E17" i="8"/>
  <c r="E16" i="8"/>
  <c r="F16" i="8" s="1"/>
  <c r="J16" i="8" s="1"/>
  <c r="F15" i="8"/>
  <c r="J15" i="8" s="1"/>
  <c r="E15" i="8"/>
  <c r="E14" i="8"/>
  <c r="F14" i="8" s="1"/>
  <c r="J14" i="8" s="1"/>
  <c r="F13" i="8"/>
  <c r="J13" i="8" s="1"/>
  <c r="E13" i="8"/>
  <c r="E12" i="8"/>
  <c r="F12" i="8" s="1"/>
  <c r="J12" i="8" s="1"/>
  <c r="F11" i="8"/>
  <c r="J11" i="8" s="1"/>
  <c r="E11" i="8"/>
  <c r="E10" i="8"/>
  <c r="E20" i="8" s="1"/>
  <c r="F9" i="8"/>
  <c r="E9" i="8"/>
  <c r="K71" i="7"/>
  <c r="E71" i="7"/>
  <c r="K70" i="7"/>
  <c r="E70" i="7"/>
  <c r="K69" i="7"/>
  <c r="E69" i="7"/>
  <c r="K68" i="7"/>
  <c r="E68" i="7"/>
  <c r="K67" i="7"/>
  <c r="E67" i="7"/>
  <c r="K66" i="7"/>
  <c r="K72" i="7" s="1"/>
  <c r="E66" i="7"/>
  <c r="K65" i="7"/>
  <c r="E65" i="7"/>
  <c r="E72" i="7" s="1"/>
  <c r="K63" i="7"/>
  <c r="E63" i="7"/>
  <c r="K62" i="7"/>
  <c r="E62" i="7"/>
  <c r="K61" i="7"/>
  <c r="E61" i="7"/>
  <c r="K60" i="7"/>
  <c r="E60" i="7"/>
  <c r="K59" i="7"/>
  <c r="E59" i="7"/>
  <c r="K58" i="7"/>
  <c r="K64" i="7" s="1"/>
  <c r="E58" i="7"/>
  <c r="K57" i="7"/>
  <c r="E57" i="7"/>
  <c r="E64" i="7" s="1"/>
  <c r="K55" i="7"/>
  <c r="E55" i="7"/>
  <c r="K54" i="7"/>
  <c r="E54" i="7"/>
  <c r="K53" i="7"/>
  <c r="E53" i="7"/>
  <c r="K52" i="7"/>
  <c r="E52" i="7"/>
  <c r="K51" i="7"/>
  <c r="E51" i="7"/>
  <c r="K50" i="7"/>
  <c r="K56" i="7" s="1"/>
  <c r="E50" i="7"/>
  <c r="K49" i="7"/>
  <c r="E49" i="7"/>
  <c r="K47" i="7"/>
  <c r="E47" i="7"/>
  <c r="K46" i="7"/>
  <c r="E46" i="7"/>
  <c r="K45" i="7"/>
  <c r="E45" i="7"/>
  <c r="K44" i="7"/>
  <c r="E44" i="7"/>
  <c r="K43" i="7"/>
  <c r="E43" i="7"/>
  <c r="K42" i="7"/>
  <c r="K48" i="7" s="1"/>
  <c r="E42" i="7"/>
  <c r="K41" i="7"/>
  <c r="E41" i="7"/>
  <c r="E48" i="7" s="1"/>
  <c r="K39" i="7"/>
  <c r="E39" i="7"/>
  <c r="K38" i="7"/>
  <c r="E38" i="7"/>
  <c r="K37" i="7"/>
  <c r="E37" i="7"/>
  <c r="K36" i="7"/>
  <c r="E36" i="7"/>
  <c r="K35" i="7"/>
  <c r="E35" i="7"/>
  <c r="K34" i="7"/>
  <c r="K40" i="7" s="1"/>
  <c r="E34" i="7"/>
  <c r="K33" i="7"/>
  <c r="E33" i="7"/>
  <c r="E40" i="7" s="1"/>
  <c r="K31" i="7"/>
  <c r="E31" i="7"/>
  <c r="K30" i="7"/>
  <c r="E30" i="7"/>
  <c r="K29" i="7"/>
  <c r="E29" i="7"/>
  <c r="K28" i="7"/>
  <c r="E28" i="7"/>
  <c r="K27" i="7"/>
  <c r="E27" i="7"/>
  <c r="K26" i="7"/>
  <c r="K32" i="7" s="1"/>
  <c r="E26" i="7"/>
  <c r="K25" i="7"/>
  <c r="E25" i="7"/>
  <c r="J19" i="7"/>
  <c r="E19" i="7"/>
  <c r="F19" i="7" s="1"/>
  <c r="F18" i="7"/>
  <c r="J18" i="7" s="1"/>
  <c r="E18" i="7"/>
  <c r="J17" i="7"/>
  <c r="E17" i="7"/>
  <c r="F17" i="7" s="1"/>
  <c r="F16" i="7"/>
  <c r="J16" i="7" s="1"/>
  <c r="E16" i="7"/>
  <c r="J15" i="7"/>
  <c r="E15" i="7"/>
  <c r="F15" i="7" s="1"/>
  <c r="F14" i="7"/>
  <c r="J14" i="7" s="1"/>
  <c r="E14" i="7"/>
  <c r="J13" i="7"/>
  <c r="E13" i="7"/>
  <c r="F13" i="7" s="1"/>
  <c r="F12" i="7"/>
  <c r="J12" i="7" s="1"/>
  <c r="E12" i="7"/>
  <c r="J11" i="7"/>
  <c r="E11" i="7"/>
  <c r="F11" i="7" s="1"/>
  <c r="F10" i="7"/>
  <c r="J10" i="7" s="1"/>
  <c r="E10" i="7"/>
  <c r="E9" i="7"/>
  <c r="K71" i="6"/>
  <c r="E71" i="6"/>
  <c r="K70" i="6"/>
  <c r="E70" i="6"/>
  <c r="K69" i="6"/>
  <c r="E69" i="6"/>
  <c r="K68" i="6"/>
  <c r="E68" i="6"/>
  <c r="K67" i="6"/>
  <c r="E67" i="6"/>
  <c r="K66" i="6"/>
  <c r="K72" i="6" s="1"/>
  <c r="E66" i="6"/>
  <c r="K65" i="6"/>
  <c r="E65" i="6"/>
  <c r="E72" i="6" s="1"/>
  <c r="K63" i="6"/>
  <c r="E63" i="6"/>
  <c r="K62" i="6"/>
  <c r="E62" i="6"/>
  <c r="K61" i="6"/>
  <c r="E61" i="6"/>
  <c r="K60" i="6"/>
  <c r="E60" i="6"/>
  <c r="K59" i="6"/>
  <c r="E59" i="6"/>
  <c r="K58" i="6"/>
  <c r="E58" i="6"/>
  <c r="K57" i="6"/>
  <c r="E57" i="6"/>
  <c r="E64" i="6" s="1"/>
  <c r="K56" i="6"/>
  <c r="K55" i="6"/>
  <c r="E55" i="6"/>
  <c r="K54" i="6"/>
  <c r="E54" i="6"/>
  <c r="K53" i="6"/>
  <c r="E53" i="6"/>
  <c r="K52" i="6"/>
  <c r="E52" i="6"/>
  <c r="K51" i="6"/>
  <c r="E51" i="6"/>
  <c r="K50" i="6"/>
  <c r="E50" i="6"/>
  <c r="K49" i="6"/>
  <c r="E49" i="6"/>
  <c r="E56" i="6" s="1"/>
  <c r="K47" i="6"/>
  <c r="E47" i="6"/>
  <c r="K46" i="6"/>
  <c r="E46" i="6"/>
  <c r="K45" i="6"/>
  <c r="E45" i="6"/>
  <c r="K44" i="6"/>
  <c r="E44" i="6"/>
  <c r="K43" i="6"/>
  <c r="E43" i="6"/>
  <c r="K42" i="6"/>
  <c r="E42" i="6"/>
  <c r="K41" i="6"/>
  <c r="K48" i="6" s="1"/>
  <c r="E41" i="6"/>
  <c r="E48" i="6" s="1"/>
  <c r="K39" i="6"/>
  <c r="E39" i="6"/>
  <c r="K38" i="6"/>
  <c r="E38" i="6"/>
  <c r="K37" i="6"/>
  <c r="E37" i="6"/>
  <c r="K36" i="6"/>
  <c r="E36" i="6"/>
  <c r="K35" i="6"/>
  <c r="E35" i="6"/>
  <c r="K34" i="6"/>
  <c r="K40" i="6" s="1"/>
  <c r="E34" i="6"/>
  <c r="K33" i="6"/>
  <c r="E33" i="6"/>
  <c r="E40" i="6" s="1"/>
  <c r="K31" i="6"/>
  <c r="E31" i="6"/>
  <c r="K30" i="6"/>
  <c r="E30" i="6"/>
  <c r="K29" i="6"/>
  <c r="E29" i="6"/>
  <c r="K28" i="6"/>
  <c r="E28" i="6"/>
  <c r="K27" i="6"/>
  <c r="E27" i="6"/>
  <c r="K26" i="6"/>
  <c r="K32" i="6" s="1"/>
  <c r="E26" i="6"/>
  <c r="K25" i="6"/>
  <c r="E25" i="6"/>
  <c r="E32" i="6" s="1"/>
  <c r="J19" i="6"/>
  <c r="F19" i="6"/>
  <c r="E19" i="6"/>
  <c r="J18" i="6"/>
  <c r="F18" i="6"/>
  <c r="E18" i="6"/>
  <c r="F17" i="6"/>
  <c r="J17" i="6" s="1"/>
  <c r="E17" i="6"/>
  <c r="J16" i="6"/>
  <c r="E16" i="6"/>
  <c r="F16" i="6" s="1"/>
  <c r="J15" i="6"/>
  <c r="F15" i="6"/>
  <c r="E15" i="6"/>
  <c r="F14" i="6"/>
  <c r="J14" i="6" s="1"/>
  <c r="E14" i="6"/>
  <c r="F13" i="6"/>
  <c r="J13" i="6" s="1"/>
  <c r="E13" i="6"/>
  <c r="J12" i="6"/>
  <c r="E12" i="6"/>
  <c r="F12" i="6" s="1"/>
  <c r="J11" i="6"/>
  <c r="F11" i="6"/>
  <c r="E11" i="6"/>
  <c r="J10" i="6"/>
  <c r="F10" i="6"/>
  <c r="E10" i="6"/>
  <c r="F9" i="6"/>
  <c r="E9" i="6"/>
  <c r="E20" i="6" s="1"/>
  <c r="K71" i="5"/>
  <c r="E71" i="5"/>
  <c r="K70" i="5"/>
  <c r="E70" i="5"/>
  <c r="K69" i="5"/>
  <c r="E69" i="5"/>
  <c r="K68" i="5"/>
  <c r="E68" i="5"/>
  <c r="K67" i="5"/>
  <c r="E67" i="5"/>
  <c r="K66" i="5"/>
  <c r="E66" i="5"/>
  <c r="K65" i="5"/>
  <c r="K72" i="5" s="1"/>
  <c r="E65" i="5"/>
  <c r="E72" i="5" s="1"/>
  <c r="K63" i="5"/>
  <c r="E63" i="5"/>
  <c r="K62" i="5"/>
  <c r="E62" i="5"/>
  <c r="K61" i="5"/>
  <c r="E61" i="5"/>
  <c r="K60" i="5"/>
  <c r="E60" i="5"/>
  <c r="K59" i="5"/>
  <c r="E59" i="5"/>
  <c r="K58" i="5"/>
  <c r="E58" i="5"/>
  <c r="K57" i="5"/>
  <c r="K64" i="5" s="1"/>
  <c r="E57" i="5"/>
  <c r="E64" i="5" s="1"/>
  <c r="K55" i="5"/>
  <c r="E55" i="5"/>
  <c r="K54" i="5"/>
  <c r="E54" i="5"/>
  <c r="K53" i="5"/>
  <c r="E53" i="5"/>
  <c r="K52" i="5"/>
  <c r="E52" i="5"/>
  <c r="K51" i="5"/>
  <c r="E51" i="5"/>
  <c r="K50" i="5"/>
  <c r="E50" i="5"/>
  <c r="E56" i="5" s="1"/>
  <c r="K49" i="5"/>
  <c r="K56" i="5" s="1"/>
  <c r="E49" i="5"/>
  <c r="K47" i="5"/>
  <c r="E47" i="5"/>
  <c r="K46" i="5"/>
  <c r="E46" i="5"/>
  <c r="K45" i="5"/>
  <c r="E45" i="5"/>
  <c r="K44" i="5"/>
  <c r="E44" i="5"/>
  <c r="K43" i="5"/>
  <c r="E43" i="5"/>
  <c r="K42" i="5"/>
  <c r="E42" i="5"/>
  <c r="E48" i="5" s="1"/>
  <c r="K41" i="5"/>
  <c r="K48" i="5" s="1"/>
  <c r="E41" i="5"/>
  <c r="K39" i="5"/>
  <c r="E39" i="5"/>
  <c r="K38" i="5"/>
  <c r="E38" i="5"/>
  <c r="K37" i="5"/>
  <c r="E37" i="5"/>
  <c r="K36" i="5"/>
  <c r="E36" i="5"/>
  <c r="K35" i="5"/>
  <c r="E35" i="5"/>
  <c r="K34" i="5"/>
  <c r="E34" i="5"/>
  <c r="K33" i="5"/>
  <c r="K40" i="5" s="1"/>
  <c r="E33" i="5"/>
  <c r="E40" i="5" s="1"/>
  <c r="K31" i="5"/>
  <c r="E31" i="5"/>
  <c r="K30" i="5"/>
  <c r="E30" i="5"/>
  <c r="K29" i="5"/>
  <c r="E29" i="5"/>
  <c r="K28" i="5"/>
  <c r="E28" i="5"/>
  <c r="K27" i="5"/>
  <c r="E27" i="5"/>
  <c r="K26" i="5"/>
  <c r="E26" i="5"/>
  <c r="K25" i="5"/>
  <c r="K32" i="5" s="1"/>
  <c r="E25" i="5"/>
  <c r="E32" i="5" s="1"/>
  <c r="E19" i="5"/>
  <c r="F19" i="5" s="1"/>
  <c r="J19" i="5" s="1"/>
  <c r="J18" i="5"/>
  <c r="F18" i="5"/>
  <c r="E18" i="5"/>
  <c r="J17" i="5"/>
  <c r="F17" i="5"/>
  <c r="E17" i="5"/>
  <c r="E16" i="5"/>
  <c r="F16" i="5" s="1"/>
  <c r="J16" i="5" s="1"/>
  <c r="J15" i="5"/>
  <c r="F15" i="5"/>
  <c r="E15" i="5"/>
  <c r="J14" i="5"/>
  <c r="F14" i="5"/>
  <c r="E14" i="5"/>
  <c r="F13" i="5"/>
  <c r="J13" i="5" s="1"/>
  <c r="E13" i="5"/>
  <c r="E12" i="5"/>
  <c r="F12" i="5" s="1"/>
  <c r="J12" i="5" s="1"/>
  <c r="J11" i="5"/>
  <c r="F11" i="5"/>
  <c r="E11" i="5"/>
  <c r="J10" i="5"/>
  <c r="F10" i="5"/>
  <c r="E10" i="5"/>
  <c r="F9" i="5"/>
  <c r="E9" i="5"/>
  <c r="K71" i="4"/>
  <c r="E71" i="4"/>
  <c r="K70" i="4"/>
  <c r="E70" i="4"/>
  <c r="K69" i="4"/>
  <c r="E69" i="4"/>
  <c r="K68" i="4"/>
  <c r="E68" i="4"/>
  <c r="K67" i="4"/>
  <c r="E67" i="4"/>
  <c r="K66" i="4"/>
  <c r="E66" i="4"/>
  <c r="E72" i="4" s="1"/>
  <c r="K65" i="4"/>
  <c r="K72" i="4" s="1"/>
  <c r="E65" i="4"/>
  <c r="K63" i="4"/>
  <c r="E63" i="4"/>
  <c r="K62" i="4"/>
  <c r="E62" i="4"/>
  <c r="K61" i="4"/>
  <c r="E61" i="4"/>
  <c r="K60" i="4"/>
  <c r="E60" i="4"/>
  <c r="K59" i="4"/>
  <c r="E59" i="4"/>
  <c r="K58" i="4"/>
  <c r="E58" i="4"/>
  <c r="E64" i="4" s="1"/>
  <c r="K57" i="4"/>
  <c r="K64" i="4" s="1"/>
  <c r="E57" i="4"/>
  <c r="K55" i="4"/>
  <c r="E55" i="4"/>
  <c r="K54" i="4"/>
  <c r="E54" i="4"/>
  <c r="K53" i="4"/>
  <c r="E53" i="4"/>
  <c r="K52" i="4"/>
  <c r="E52" i="4"/>
  <c r="K51" i="4"/>
  <c r="E51" i="4"/>
  <c r="K50" i="4"/>
  <c r="E50" i="4"/>
  <c r="E56" i="4" s="1"/>
  <c r="K49" i="4"/>
  <c r="K56" i="4" s="1"/>
  <c r="E49" i="4"/>
  <c r="K47" i="4"/>
  <c r="E47" i="4"/>
  <c r="K46" i="4"/>
  <c r="E46" i="4"/>
  <c r="K45" i="4"/>
  <c r="E45" i="4"/>
  <c r="K44" i="4"/>
  <c r="E44" i="4"/>
  <c r="K43" i="4"/>
  <c r="E43" i="4"/>
  <c r="K42" i="4"/>
  <c r="E42" i="4"/>
  <c r="E48" i="4" s="1"/>
  <c r="K41" i="4"/>
  <c r="K48" i="4" s="1"/>
  <c r="E41" i="4"/>
  <c r="K39" i="4"/>
  <c r="E39" i="4"/>
  <c r="K38" i="4"/>
  <c r="E38" i="4"/>
  <c r="K37" i="4"/>
  <c r="E37" i="4"/>
  <c r="K36" i="4"/>
  <c r="E36" i="4"/>
  <c r="K35" i="4"/>
  <c r="E35" i="4"/>
  <c r="K34" i="4"/>
  <c r="E34" i="4"/>
  <c r="E40" i="4" s="1"/>
  <c r="K33" i="4"/>
  <c r="K40" i="4" s="1"/>
  <c r="E33" i="4"/>
  <c r="K31" i="4"/>
  <c r="E31" i="4"/>
  <c r="K30" i="4"/>
  <c r="E30" i="4"/>
  <c r="K29" i="4"/>
  <c r="E29" i="4"/>
  <c r="K28" i="4"/>
  <c r="E28" i="4"/>
  <c r="K27" i="4"/>
  <c r="E27" i="4"/>
  <c r="K26" i="4"/>
  <c r="E26" i="4"/>
  <c r="E32" i="4" s="1"/>
  <c r="K25" i="4"/>
  <c r="K32" i="4" s="1"/>
  <c r="E25" i="4"/>
  <c r="E19" i="4"/>
  <c r="F19" i="4" s="1"/>
  <c r="J19" i="4" s="1"/>
  <c r="J18" i="4"/>
  <c r="F18" i="4"/>
  <c r="E18" i="4"/>
  <c r="J17" i="4"/>
  <c r="F17" i="4"/>
  <c r="E17" i="4"/>
  <c r="F16" i="4"/>
  <c r="J16" i="4" s="1"/>
  <c r="E16" i="4"/>
  <c r="E15" i="4"/>
  <c r="F15" i="4" s="1"/>
  <c r="J15" i="4" s="1"/>
  <c r="J14" i="4"/>
  <c r="F14" i="4"/>
  <c r="E14" i="4"/>
  <c r="J13" i="4"/>
  <c r="F13" i="4"/>
  <c r="E13" i="4"/>
  <c r="F12" i="4"/>
  <c r="J12" i="4" s="1"/>
  <c r="E12" i="4"/>
  <c r="E11" i="4"/>
  <c r="F11" i="4" s="1"/>
  <c r="J11" i="4" s="1"/>
  <c r="J10" i="4"/>
  <c r="F10" i="4"/>
  <c r="E10" i="4"/>
  <c r="J9" i="4"/>
  <c r="F9" i="4"/>
  <c r="E9" i="4"/>
  <c r="G212" i="2"/>
  <c r="F212" i="2"/>
  <c r="I211" i="2"/>
  <c r="G211" i="2"/>
  <c r="I210" i="2"/>
  <c r="G210" i="2"/>
  <c r="I209" i="2"/>
  <c r="G209" i="2"/>
  <c r="I208" i="2"/>
  <c r="G208" i="2"/>
  <c r="I207" i="2"/>
  <c r="G207" i="2"/>
  <c r="I206" i="2"/>
  <c r="G206" i="2"/>
  <c r="I205" i="2"/>
  <c r="G205" i="2"/>
  <c r="I204" i="2"/>
  <c r="G204" i="2"/>
  <c r="I203" i="2"/>
  <c r="G203" i="2"/>
  <c r="I202" i="2"/>
  <c r="G202" i="2"/>
  <c r="I201" i="2"/>
  <c r="G201" i="2"/>
  <c r="F195" i="2"/>
  <c r="G194" i="2"/>
  <c r="I194" i="2" s="1"/>
  <c r="I193" i="2"/>
  <c r="G193" i="2"/>
  <c r="G192" i="2"/>
  <c r="I192" i="2" s="1"/>
  <c r="I191" i="2"/>
  <c r="G191" i="2"/>
  <c r="G190" i="2"/>
  <c r="I190" i="2" s="1"/>
  <c r="I189" i="2"/>
  <c r="G189" i="2"/>
  <c r="G188" i="2"/>
  <c r="I188" i="2" s="1"/>
  <c r="I187" i="2"/>
  <c r="G187" i="2"/>
  <c r="G186" i="2"/>
  <c r="I186" i="2" s="1"/>
  <c r="I185" i="2"/>
  <c r="G185" i="2"/>
  <c r="G184" i="2"/>
  <c r="F178" i="2"/>
  <c r="I177" i="2"/>
  <c r="G177" i="2"/>
  <c r="I176" i="2"/>
  <c r="G176" i="2"/>
  <c r="I175" i="2"/>
  <c r="G175" i="2"/>
  <c r="I174" i="2"/>
  <c r="G174" i="2"/>
  <c r="I173" i="2"/>
  <c r="G173" i="2"/>
  <c r="I172" i="2"/>
  <c r="G172" i="2"/>
  <c r="I171" i="2"/>
  <c r="G171" i="2"/>
  <c r="I170" i="2"/>
  <c r="G170" i="2"/>
  <c r="I169" i="2"/>
  <c r="G169" i="2"/>
  <c r="I168" i="2"/>
  <c r="G168" i="2"/>
  <c r="I167" i="2"/>
  <c r="I178" i="2" s="1"/>
  <c r="G167" i="2"/>
  <c r="G178" i="2" s="1"/>
  <c r="F161" i="2"/>
  <c r="I160" i="2"/>
  <c r="G160" i="2"/>
  <c r="G159" i="2"/>
  <c r="I159" i="2" s="1"/>
  <c r="I158" i="2"/>
  <c r="G158" i="2"/>
  <c r="G157" i="2"/>
  <c r="I157" i="2" s="1"/>
  <c r="I156" i="2"/>
  <c r="G156" i="2"/>
  <c r="G155" i="2"/>
  <c r="I155" i="2" s="1"/>
  <c r="I154" i="2"/>
  <c r="G154" i="2"/>
  <c r="G153" i="2"/>
  <c r="I153" i="2" s="1"/>
  <c r="I152" i="2"/>
  <c r="G152" i="2"/>
  <c r="G151" i="2"/>
  <c r="I151" i="2" s="1"/>
  <c r="I150" i="2"/>
  <c r="G150" i="2"/>
  <c r="G144" i="2"/>
  <c r="F144" i="2"/>
  <c r="I143" i="2"/>
  <c r="G143" i="2"/>
  <c r="I142" i="2"/>
  <c r="G142" i="2"/>
  <c r="I141" i="2"/>
  <c r="G141" i="2"/>
  <c r="I140" i="2"/>
  <c r="G140" i="2"/>
  <c r="I139" i="2"/>
  <c r="G139" i="2"/>
  <c r="I138" i="2"/>
  <c r="G138" i="2"/>
  <c r="I137" i="2"/>
  <c r="G137" i="2"/>
  <c r="I136" i="2"/>
  <c r="G136" i="2"/>
  <c r="I135" i="2"/>
  <c r="G135" i="2"/>
  <c r="I134" i="2"/>
  <c r="G134" i="2"/>
  <c r="I133" i="2"/>
  <c r="G133" i="2"/>
  <c r="F127" i="2"/>
  <c r="G126" i="2"/>
  <c r="I126" i="2" s="1"/>
  <c r="I125" i="2"/>
  <c r="G125" i="2"/>
  <c r="G124" i="2"/>
  <c r="I124" i="2" s="1"/>
  <c r="I123" i="2"/>
  <c r="G123" i="2"/>
  <c r="G122" i="2"/>
  <c r="I122" i="2" s="1"/>
  <c r="I121" i="2"/>
  <c r="G121" i="2"/>
  <c r="G120" i="2"/>
  <c r="I120" i="2" s="1"/>
  <c r="I119" i="2"/>
  <c r="G119" i="2"/>
  <c r="G118" i="2"/>
  <c r="I118" i="2" s="1"/>
  <c r="I117" i="2"/>
  <c r="G117" i="2"/>
  <c r="G116" i="2"/>
  <c r="F110" i="2"/>
  <c r="I109" i="2"/>
  <c r="G109" i="2"/>
  <c r="I108" i="2"/>
  <c r="G108" i="2"/>
  <c r="I107" i="2"/>
  <c r="G107" i="2"/>
  <c r="I106" i="2"/>
  <c r="G106" i="2"/>
  <c r="I105" i="2"/>
  <c r="G105" i="2"/>
  <c r="I104" i="2"/>
  <c r="G104" i="2"/>
  <c r="I103" i="2"/>
  <c r="G103" i="2"/>
  <c r="I102" i="2"/>
  <c r="G102" i="2"/>
  <c r="I101" i="2"/>
  <c r="G101" i="2"/>
  <c r="I100" i="2"/>
  <c r="G100" i="2"/>
  <c r="I99" i="2"/>
  <c r="I110" i="2" s="1"/>
  <c r="G99" i="2"/>
  <c r="G110" i="2" s="1"/>
  <c r="F93" i="2"/>
  <c r="I92" i="2"/>
  <c r="G92" i="2"/>
  <c r="G91" i="2"/>
  <c r="I91" i="2" s="1"/>
  <c r="I90" i="2"/>
  <c r="G90" i="2"/>
  <c r="G89" i="2"/>
  <c r="I89" i="2" s="1"/>
  <c r="I88" i="2"/>
  <c r="G88" i="2"/>
  <c r="G87" i="2"/>
  <c r="I87" i="2" s="1"/>
  <c r="I86" i="2"/>
  <c r="G86" i="2"/>
  <c r="G85" i="2"/>
  <c r="I85" i="2" s="1"/>
  <c r="I84" i="2"/>
  <c r="G84" i="2"/>
  <c r="G83" i="2"/>
  <c r="I83" i="2" s="1"/>
  <c r="I82" i="2"/>
  <c r="G82" i="2"/>
  <c r="F76" i="2"/>
  <c r="G75" i="2"/>
  <c r="G74" i="2"/>
  <c r="G73" i="2"/>
  <c r="G72" i="2"/>
  <c r="G71" i="2"/>
  <c r="G70" i="2"/>
  <c r="G69" i="2"/>
  <c r="G68" i="2"/>
  <c r="G67" i="2"/>
  <c r="G66" i="2"/>
  <c r="G76" i="2" s="1"/>
  <c r="G65" i="2"/>
  <c r="F59" i="2"/>
  <c r="G58" i="2"/>
  <c r="G57" i="2"/>
  <c r="G56" i="2"/>
  <c r="G55" i="2"/>
  <c r="G54" i="2"/>
  <c r="G53" i="2"/>
  <c r="G52" i="2"/>
  <c r="G51" i="2"/>
  <c r="G50" i="2"/>
  <c r="G49" i="2"/>
  <c r="G48" i="2"/>
  <c r="G38" i="2"/>
  <c r="F38" i="2"/>
  <c r="F37" i="2"/>
  <c r="G37" i="2" s="1"/>
  <c r="F36" i="2"/>
  <c r="G36" i="2" s="1"/>
  <c r="G35" i="2"/>
  <c r="F35" i="2"/>
  <c r="G34" i="2"/>
  <c r="F34" i="2"/>
  <c r="F33" i="2"/>
  <c r="G33" i="2" s="1"/>
  <c r="F32" i="2"/>
  <c r="G32" i="2" s="1"/>
  <c r="G31" i="2"/>
  <c r="F31" i="2"/>
  <c r="G30" i="2"/>
  <c r="F30" i="2"/>
  <c r="F29" i="2"/>
  <c r="G29" i="2" s="1"/>
  <c r="F28" i="2"/>
  <c r="F212" i="1"/>
  <c r="G211" i="1"/>
  <c r="G210" i="1"/>
  <c r="G209" i="1"/>
  <c r="G208" i="1"/>
  <c r="G207" i="1"/>
  <c r="G206" i="1"/>
  <c r="G205" i="1"/>
  <c r="G204" i="1"/>
  <c r="G203" i="1"/>
  <c r="G202" i="1"/>
  <c r="G201" i="1"/>
  <c r="G212" i="1" s="1"/>
  <c r="F195" i="1"/>
  <c r="G194" i="1"/>
  <c r="G193" i="1"/>
  <c r="G192" i="1"/>
  <c r="G191" i="1"/>
  <c r="G190" i="1"/>
  <c r="G189" i="1"/>
  <c r="G188" i="1"/>
  <c r="G187" i="1"/>
  <c r="G186" i="1"/>
  <c r="G185" i="1"/>
  <c r="G184" i="1"/>
  <c r="G178" i="1"/>
  <c r="F178" i="1"/>
  <c r="G177" i="1"/>
  <c r="G176" i="1"/>
  <c r="G175" i="1"/>
  <c r="G174" i="1"/>
  <c r="G173" i="1"/>
  <c r="G172" i="1"/>
  <c r="G171" i="1"/>
  <c r="G170" i="1"/>
  <c r="G169" i="1"/>
  <c r="G168" i="1"/>
  <c r="G167" i="1"/>
  <c r="F161" i="1"/>
  <c r="G160" i="1"/>
  <c r="G159" i="1"/>
  <c r="G158" i="1"/>
  <c r="G157" i="1"/>
  <c r="G156" i="1"/>
  <c r="G155" i="1"/>
  <c r="G154" i="1"/>
  <c r="G153" i="1"/>
  <c r="G152" i="1"/>
  <c r="G151" i="1"/>
  <c r="G150" i="1"/>
  <c r="G144" i="1"/>
  <c r="F144" i="1"/>
  <c r="G143" i="1"/>
  <c r="G142" i="1"/>
  <c r="G141" i="1"/>
  <c r="G140" i="1"/>
  <c r="G139" i="1"/>
  <c r="G138" i="1"/>
  <c r="G137" i="1"/>
  <c r="G136" i="1"/>
  <c r="G135" i="1"/>
  <c r="G134" i="1"/>
  <c r="G133" i="1"/>
  <c r="F127" i="1"/>
  <c r="G126" i="1"/>
  <c r="G125" i="1"/>
  <c r="G124" i="1"/>
  <c r="G123" i="1"/>
  <c r="G122" i="1"/>
  <c r="G121" i="1"/>
  <c r="G120" i="1"/>
  <c r="G119" i="1"/>
  <c r="G118" i="1"/>
  <c r="G117" i="1"/>
  <c r="G116" i="1"/>
  <c r="F110" i="1"/>
  <c r="G109" i="1"/>
  <c r="G108" i="1"/>
  <c r="G107" i="1"/>
  <c r="G106" i="1"/>
  <c r="G105" i="1"/>
  <c r="G104" i="1"/>
  <c r="G103" i="1"/>
  <c r="G102" i="1"/>
  <c r="G101" i="1"/>
  <c r="G100" i="1"/>
  <c r="G99" i="1"/>
  <c r="G110" i="1" s="1"/>
  <c r="F93" i="1"/>
  <c r="G92" i="1"/>
  <c r="G91" i="1"/>
  <c r="G90" i="1"/>
  <c r="G89" i="1"/>
  <c r="G88" i="1"/>
  <c r="G87" i="1"/>
  <c r="G86" i="1"/>
  <c r="G85" i="1"/>
  <c r="G84" i="1"/>
  <c r="G83" i="1"/>
  <c r="G93" i="1" s="1"/>
  <c r="G82" i="1"/>
  <c r="F76" i="1"/>
  <c r="G75" i="1"/>
  <c r="G74" i="1"/>
  <c r="G73" i="1"/>
  <c r="G72" i="1"/>
  <c r="G71" i="1"/>
  <c r="G70" i="1"/>
  <c r="G69" i="1"/>
  <c r="G68" i="1"/>
  <c r="G67" i="1"/>
  <c r="G66" i="1"/>
  <c r="G76" i="1" s="1"/>
  <c r="G65" i="1"/>
  <c r="G59" i="1"/>
  <c r="F59" i="1"/>
  <c r="G58" i="1"/>
  <c r="G57" i="1"/>
  <c r="G56" i="1"/>
  <c r="G55" i="1"/>
  <c r="G54" i="1"/>
  <c r="G53" i="1"/>
  <c r="G52" i="1"/>
  <c r="G51" i="1"/>
  <c r="G50" i="1"/>
  <c r="G49" i="1"/>
  <c r="G48" i="1"/>
  <c r="G38" i="1"/>
  <c r="F38" i="1"/>
  <c r="F37" i="1"/>
  <c r="G37" i="1" s="1"/>
  <c r="F36" i="1"/>
  <c r="G36" i="1" s="1"/>
  <c r="F35" i="1"/>
  <c r="G35" i="1" s="1"/>
  <c r="G34" i="1"/>
  <c r="F34" i="1"/>
  <c r="F33" i="1"/>
  <c r="G33" i="1" s="1"/>
  <c r="F32" i="1"/>
  <c r="G32" i="1" s="1"/>
  <c r="G31" i="1"/>
  <c r="I31" i="1" s="1"/>
  <c r="G30" i="1"/>
  <c r="F30" i="1"/>
  <c r="F29" i="1"/>
  <c r="G29" i="1" s="1"/>
  <c r="I59" i="2" l="1"/>
  <c r="I212" i="1"/>
  <c r="I144" i="1"/>
  <c r="F39" i="1"/>
  <c r="K73" i="4"/>
  <c r="I161" i="1"/>
  <c r="I59" i="1"/>
  <c r="F20" i="6"/>
  <c r="J9" i="6"/>
  <c r="J20" i="6" s="1"/>
  <c r="E56" i="7"/>
  <c r="G195" i="1"/>
  <c r="G59" i="2"/>
  <c r="E20" i="4"/>
  <c r="E20" i="5"/>
  <c r="K64" i="6"/>
  <c r="I93" i="2"/>
  <c r="I76" i="1"/>
  <c r="G127" i="1"/>
  <c r="G28" i="1"/>
  <c r="I28" i="1" s="1"/>
  <c r="I39" i="1" s="1"/>
  <c r="I93" i="1"/>
  <c r="I127" i="1"/>
  <c r="I178" i="1"/>
  <c r="I76" i="2"/>
  <c r="G161" i="2"/>
  <c r="I212" i="2"/>
  <c r="F20" i="4"/>
  <c r="F20" i="5"/>
  <c r="J9" i="5"/>
  <c r="J20" i="5" s="1"/>
  <c r="K73" i="5"/>
  <c r="G127" i="2"/>
  <c r="I116" i="2"/>
  <c r="I127" i="2" s="1"/>
  <c r="I110" i="1"/>
  <c r="I195" i="1"/>
  <c r="G161" i="1"/>
  <c r="F39" i="2"/>
  <c r="G28" i="2"/>
  <c r="G93" i="2"/>
  <c r="I144" i="2"/>
  <c r="I161" i="2"/>
  <c r="G195" i="2"/>
  <c r="I184" i="2"/>
  <c r="I195" i="2" s="1"/>
  <c r="J20" i="4"/>
  <c r="K73" i="6"/>
  <c r="K73" i="8"/>
  <c r="K73" i="9"/>
  <c r="K73" i="10"/>
  <c r="K73" i="11"/>
  <c r="E32" i="7"/>
  <c r="E20" i="7"/>
  <c r="F9" i="7"/>
  <c r="K73" i="12"/>
  <c r="J9" i="8"/>
  <c r="F9" i="9"/>
  <c r="F9" i="13"/>
  <c r="E20" i="10"/>
  <c r="F10" i="8"/>
  <c r="J10" i="8" s="1"/>
  <c r="J9" i="10"/>
  <c r="J20" i="10" s="1"/>
  <c r="F9" i="11"/>
  <c r="F9" i="12"/>
  <c r="K73" i="7" l="1"/>
  <c r="G39" i="2"/>
  <c r="I39" i="2"/>
  <c r="J20" i="8"/>
  <c r="F20" i="13"/>
  <c r="J9" i="13"/>
  <c r="J20" i="13" s="1"/>
  <c r="G39" i="1"/>
  <c r="F20" i="12"/>
  <c r="J9" i="12"/>
  <c r="J20" i="12" s="1"/>
  <c r="F20" i="11"/>
  <c r="J9" i="11"/>
  <c r="J20" i="11" s="1"/>
  <c r="F20" i="8"/>
  <c r="F20" i="9"/>
  <c r="J9" i="9"/>
  <c r="J20" i="9" s="1"/>
  <c r="F20" i="7"/>
  <c r="J9" i="7"/>
  <c r="J20" i="7" s="1"/>
</calcChain>
</file>

<file path=xl/sharedStrings.xml><?xml version="1.0" encoding="utf-8"?>
<sst xmlns="http://schemas.openxmlformats.org/spreadsheetml/2006/main" count="1467" uniqueCount="87">
  <si>
    <t>（様式１）</t>
  </si>
  <si>
    <t>事 業 計 画 書</t>
  </si>
  <si>
    <t>１　事業所名等（いずれかを記載）</t>
  </si>
  <si>
    <t>(1)　一体型事業所の場合（定期巡回・随時対応サービス事業所）</t>
  </si>
  <si>
    <t>名　　　称</t>
  </si>
  <si>
    <t>事業所番号</t>
  </si>
  <si>
    <t>所　在　地</t>
  </si>
  <si>
    <t>管理者氏名</t>
  </si>
  <si>
    <t>電話番号</t>
  </si>
  <si>
    <t>担当者氏名</t>
  </si>
  <si>
    <t>メールアドレス</t>
  </si>
  <si>
    <t>　定期巡回の利用者数</t>
  </si>
  <si>
    <t>訪問看護利用者数</t>
  </si>
  <si>
    <t>(2)　連携型事業所の場合（訪問看護事業所）</t>
  </si>
  <si>
    <t>うち、定期巡回
訪問看護利用者数</t>
  </si>
  <si>
    <t>（連携先の定期巡回・随時対応サービス事業所）</t>
  </si>
  <si>
    <t>２　助成申請見込額（下記3を作成の上、集計してください。）</t>
  </si>
  <si>
    <t>区分</t>
  </si>
  <si>
    <t>助成単価</t>
  </si>
  <si>
    <t>延べ人月数</t>
  </si>
  <si>
    <t>基準額</t>
  </si>
  <si>
    <t>助成率</t>
  </si>
  <si>
    <t>助成申請見込額</t>
  </si>
  <si>
    <t>利用者</t>
  </si>
  <si>
    <t>訪問回数</t>
  </si>
  <si>
    <t>要介護３</t>
  </si>
  <si>
    <t>４回</t>
  </si>
  <si>
    <t>3/4</t>
  </si>
  <si>
    <t>５回</t>
  </si>
  <si>
    <t>６回以上</t>
  </si>
  <si>
    <t>要介護４</t>
  </si>
  <si>
    <t>６回</t>
  </si>
  <si>
    <t>７回以上</t>
  </si>
  <si>
    <t>要介護５</t>
  </si>
  <si>
    <t>７回</t>
  </si>
  <si>
    <t>８回以上</t>
  </si>
  <si>
    <t>計</t>
  </si>
  <si>
    <t>－</t>
  </si>
  <si>
    <t>３　利用者にかかる保険者ごとの助成申請見込額</t>
  </si>
  <si>
    <t>(1)保険者名：　　　　　　　</t>
  </si>
  <si>
    <t>(2)保険者名：　　　　　　　</t>
  </si>
  <si>
    <t>(3)保険者名：　　　　　　　</t>
  </si>
  <si>
    <t>(4)保険者名：　　　　　　　</t>
  </si>
  <si>
    <t>(5)保険者名：　　　　　　　</t>
  </si>
  <si>
    <t>(6)保険者名：　　　　　　　</t>
  </si>
  <si>
    <t>(7)保険者名：　　　　　　　</t>
  </si>
  <si>
    <t>(8)保険者名：　　　　　　　</t>
  </si>
  <si>
    <t>(9)保険者名：　　　　　　　</t>
  </si>
  <si>
    <t>(10)保険者名：</t>
  </si>
  <si>
    <t>●●定期巡回サービス</t>
  </si>
  <si>
    <t>289*******</t>
  </si>
  <si>
    <t>○○市□□１－２－３</t>
  </si>
  <si>
    <t>××　××</t>
  </si>
  <si>
    <t>078-***-****</t>
  </si>
  <si>
    <t>abc@hyogo.pref.lg.jp</t>
  </si>
  <si>
    <t>△△△訪問看護ｽﾃｰｼｮﾝ</t>
  </si>
  <si>
    <t>28********</t>
  </si>
  <si>
    <t>○○市□□４－５－６</t>
  </si>
  <si>
    <t>姫路市</t>
  </si>
  <si>
    <r>
      <rPr>
        <sz val="11"/>
        <color rgb="FF000000"/>
        <rFont val="ＭＳ Ｐゴシック"/>
        <family val="2"/>
        <charset val="128"/>
      </rPr>
      <t>(1)保険者名：</t>
    </r>
    <r>
      <rPr>
        <sz val="11"/>
        <color rgb="FFFF0000"/>
        <rFont val="ＭＳ Ｐゴシック"/>
        <family val="3"/>
        <charset val="128"/>
      </rPr>
      <t>神戸市</t>
    </r>
  </si>
  <si>
    <t>利用者にかかる保険者ごとの助成申請額</t>
  </si>
  <si>
    <t>助成額</t>
  </si>
  <si>
    <t>利用者にかかる保険者ごとの助成申請額の内訳</t>
  </si>
  <si>
    <t>利用者名</t>
  </si>
  <si>
    <t>要介護度</t>
  </si>
  <si>
    <t>４月</t>
  </si>
  <si>
    <t>A</t>
  </si>
  <si>
    <t>10月</t>
  </si>
  <si>
    <t>B</t>
  </si>
  <si>
    <t>小計</t>
  </si>
  <si>
    <t>５月</t>
  </si>
  <si>
    <t>11月</t>
  </si>
  <si>
    <t>６月</t>
  </si>
  <si>
    <t>12月</t>
  </si>
  <si>
    <t>７月</t>
  </si>
  <si>
    <t>1月</t>
  </si>
  <si>
    <t>８月</t>
  </si>
  <si>
    <t>2月</t>
  </si>
  <si>
    <t>９月</t>
  </si>
  <si>
    <t>3月</t>
  </si>
  <si>
    <t>合計</t>
  </si>
  <si>
    <t>※利用者の定期巡回・随時対応型訪問介護看護計画書もしくは訪問看護計画書の写しを添付</t>
  </si>
  <si>
    <r>
      <rPr>
        <sz val="11"/>
        <color rgb="FF000000"/>
        <rFont val="ＭＳ Ｐゴシック"/>
        <family val="2"/>
        <charset val="128"/>
      </rPr>
      <t>(2)保険者名：</t>
    </r>
    <r>
      <rPr>
        <sz val="11"/>
        <color rgb="FFFF0000"/>
        <rFont val="ＭＳ Ｐゴシック"/>
        <family val="3"/>
        <charset val="128"/>
      </rPr>
      <t>姫路市</t>
    </r>
  </si>
  <si>
    <t>C</t>
  </si>
  <si>
    <t>D</t>
  </si>
  <si>
    <t>(2)保険者名：</t>
  </si>
  <si>
    <t>加古川市</t>
    <rPh sb="0" eb="4">
      <t>カコガワシ</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</si>
</sst>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Red]\(0.00\)"/>
    <numFmt numFmtId="178" formatCode="0_);[Red]\(0\)"/>
    <numFmt numFmtId="179" formatCode="#,##0_ "/>
  </numFmts>
  <fonts count="23" x14ac:knownFonts="1">
    <font>
      <sz val="11"/>
      <color rgb="FF000000"/>
      <name val="ＭＳ Ｐゴシック"/>
      <family val="2"/>
      <charset val="128"/>
    </font>
    <font>
      <sz val="11"/>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u/>
      <sz val="11"/>
      <color rgb="FF0000FF"/>
      <name val="ＭＳ Ｐゴシック"/>
      <family val="2"/>
      <charset val="128"/>
    </font>
    <font>
      <sz val="48"/>
      <name val="ＭＳ Ｐゴシック"/>
      <family val="3"/>
      <charset val="128"/>
    </font>
    <font>
      <sz val="9"/>
      <name val="ＭＳ Ｐゴシック"/>
      <family val="3"/>
      <charset val="128"/>
    </font>
    <font>
      <sz val="12"/>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b/>
      <sz val="12"/>
      <color rgb="FF000000"/>
      <name val="ＭＳ Ｐゴシック"/>
      <family val="3"/>
      <charset val="128"/>
    </font>
    <font>
      <sz val="12"/>
      <color rgb="FF000000"/>
      <name val="ＭＳ Ｐゴシック"/>
      <family val="2"/>
      <charset val="128"/>
    </font>
    <font>
      <sz val="12"/>
      <color rgb="FF000000"/>
      <name val="ＭＳ Ｐゴシック"/>
      <family val="3"/>
      <charset val="128"/>
    </font>
    <font>
      <sz val="11"/>
      <color rgb="FFFF0000"/>
      <name val="ＭＳ Ｐゴシック"/>
      <family val="3"/>
      <charset val="128"/>
    </font>
    <font>
      <b/>
      <sz val="11"/>
      <color rgb="FF000000"/>
      <name val="ＭＳ Ｐゴシック"/>
      <family val="3"/>
      <charset val="128"/>
    </font>
    <font>
      <sz val="10.5"/>
      <name val="ＭＳ Ｐゴシック"/>
      <family val="3"/>
      <charset val="128"/>
    </font>
    <font>
      <sz val="11"/>
      <color rgb="FF000000"/>
      <name val="ＭＳ Ｐゴシック"/>
      <family val="3"/>
      <charset val="128"/>
    </font>
    <font>
      <sz val="11"/>
      <color rgb="FF000000"/>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rgb="FF92D050"/>
        <bgColor rgb="FFC0C0C0"/>
      </patternFill>
    </fill>
    <fill>
      <patternFill patternType="solid">
        <fgColor rgb="FFFFFFFF"/>
        <bgColor rgb="FFFDEADA"/>
      </patternFill>
    </fill>
    <fill>
      <patternFill patternType="solid">
        <fgColor rgb="FFFDEADA"/>
        <bgColor rgb="FFFFFFFF"/>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auto="1"/>
      </bottom>
      <diagonal/>
    </border>
    <border>
      <left style="thin">
        <color auto="1"/>
      </left>
      <right style="thin">
        <color auto="1"/>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bottom style="double">
        <color auto="1"/>
      </bottom>
      <diagonal/>
    </border>
    <border>
      <left style="thin">
        <color auto="1"/>
      </left>
      <right style="medium">
        <color auto="1"/>
      </right>
      <top style="double">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medium">
        <color auto="1"/>
      </bottom>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top style="medium">
        <color auto="1"/>
      </top>
      <bottom/>
      <diagonal/>
    </border>
    <border>
      <left/>
      <right style="medium">
        <color auto="1"/>
      </right>
      <top/>
      <bottom/>
      <diagonal/>
    </border>
    <border diagonalUp="1">
      <left style="thin">
        <color auto="1"/>
      </left>
      <right style="thin">
        <color auto="1"/>
      </right>
      <top style="medium">
        <color auto="1"/>
      </top>
      <bottom style="medium">
        <color auto="1"/>
      </bottom>
      <diagonal style="thin">
        <color auto="1"/>
      </diagonal>
    </border>
  </borders>
  <cellStyleXfs count="5">
    <xf numFmtId="0" fontId="0" fillId="0" borderId="0">
      <alignment vertical="center"/>
    </xf>
    <xf numFmtId="0" fontId="8" fillId="0" borderId="0" applyBorder="0" applyProtection="0">
      <alignment vertical="center"/>
    </xf>
    <xf numFmtId="38" fontId="21" fillId="0" borderId="0" applyBorder="0" applyProtection="0">
      <alignment vertical="center"/>
    </xf>
    <xf numFmtId="0" fontId="1" fillId="0" borderId="0"/>
    <xf numFmtId="38" fontId="21" fillId="0" borderId="0" applyBorder="0" applyProtection="0">
      <alignment vertical="center"/>
    </xf>
  </cellStyleXfs>
  <cellXfs count="164">
    <xf numFmtId="0" fontId="0" fillId="0" borderId="0" xfId="0">
      <alignment vertical="center"/>
    </xf>
    <xf numFmtId="38" fontId="7" fillId="2" borderId="3" xfId="4"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4" borderId="1" xfId="0" applyFont="1" applyFill="1" applyBorder="1" applyAlignment="1" applyProtection="1">
      <alignment horizontal="center" vertical="center" shrinkToFit="1"/>
    </xf>
    <xf numFmtId="0" fontId="7" fillId="0" borderId="0" xfId="0" applyFont="1" applyBorder="1" applyAlignment="1" applyProtection="1">
      <alignment horizontal="left" vertical="center" shrinkToFit="1"/>
    </xf>
    <xf numFmtId="0" fontId="9" fillId="2" borderId="1" xfId="0" applyFont="1" applyFill="1" applyBorder="1" applyAlignment="1" applyProtection="1">
      <alignment horizontal="center" vertical="center" shrinkToFit="1"/>
    </xf>
    <xf numFmtId="0" fontId="8" fillId="3" borderId="1" xfId="1" applyFill="1" applyBorder="1" applyAlignment="1" applyProtection="1">
      <alignment horizontal="left" vertical="center" indent="1" shrinkToFit="1"/>
    </xf>
    <xf numFmtId="176" fontId="7" fillId="3" borderId="1" xfId="0" applyNumberFormat="1" applyFont="1" applyFill="1" applyBorder="1" applyAlignment="1" applyProtection="1">
      <alignment horizontal="left" vertical="center" indent="1" shrinkToFit="1"/>
    </xf>
    <xf numFmtId="0" fontId="7" fillId="3" borderId="1" xfId="0" applyFont="1" applyFill="1" applyBorder="1" applyAlignment="1" applyProtection="1">
      <alignment horizontal="center" vertical="center" shrinkToFit="1"/>
    </xf>
    <xf numFmtId="0" fontId="7" fillId="3" borderId="1" xfId="0" applyFont="1" applyFill="1" applyBorder="1" applyAlignment="1" applyProtection="1">
      <alignment horizontal="left" vertical="center" indent="1" shrinkToFit="1"/>
    </xf>
    <xf numFmtId="0" fontId="7" fillId="2" borderId="1" xfId="0" applyFont="1" applyFill="1" applyBorder="1" applyAlignment="1" applyProtection="1">
      <alignment horizontal="center" vertical="center" shrinkToFit="1"/>
    </xf>
    <xf numFmtId="0" fontId="7"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7" fillId="2" borderId="1" xfId="0" applyFont="1" applyFill="1" applyBorder="1" applyAlignment="1" applyProtection="1">
      <alignment horizontal="center" vertical="center" shrinkToFit="1"/>
    </xf>
    <xf numFmtId="0" fontId="7" fillId="3" borderId="0" xfId="0" applyFont="1" applyFill="1" applyBorder="1" applyAlignment="1" applyProtection="1">
      <alignment vertical="center" shrinkToFit="1"/>
    </xf>
    <xf numFmtId="0" fontId="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3" borderId="0" xfId="0" applyFont="1" applyFill="1" applyAlignment="1" applyProtection="1">
      <alignment vertical="center"/>
    </xf>
    <xf numFmtId="0" fontId="7" fillId="3" borderId="0" xfId="0" applyFont="1" applyFill="1" applyBorder="1" applyAlignment="1" applyProtection="1">
      <alignment horizontal="center" vertical="center" shrinkToFit="1"/>
    </xf>
    <xf numFmtId="0" fontId="7" fillId="4" borderId="1" xfId="0" applyFont="1" applyFill="1" applyBorder="1" applyAlignment="1" applyProtection="1">
      <alignment horizontal="center" vertical="center" shrinkToFit="1"/>
    </xf>
    <xf numFmtId="0" fontId="10" fillId="4" borderId="1" xfId="0" applyFont="1" applyFill="1" applyBorder="1" applyAlignment="1" applyProtection="1">
      <alignment horizontal="center" vertical="center" wrapText="1"/>
    </xf>
    <xf numFmtId="0" fontId="7" fillId="3" borderId="0"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0" borderId="7" xfId="0" applyFont="1" applyBorder="1" applyAlignment="1" applyProtection="1">
      <alignment vertical="center"/>
    </xf>
    <xf numFmtId="38" fontId="7" fillId="0" borderId="7" xfId="4" applyFont="1" applyBorder="1" applyAlignment="1" applyProtection="1">
      <alignment vertical="center"/>
    </xf>
    <xf numFmtId="177" fontId="7" fillId="0" borderId="7" xfId="0" applyNumberFormat="1" applyFont="1" applyBorder="1" applyAlignment="1" applyProtection="1">
      <alignment horizontal="center" vertical="center"/>
    </xf>
    <xf numFmtId="38" fontId="7" fillId="0" borderId="8" xfId="4" applyFont="1" applyBorder="1" applyAlignment="1" applyProtection="1">
      <alignment vertical="center"/>
    </xf>
    <xf numFmtId="0" fontId="7" fillId="0" borderId="9" xfId="0" applyFont="1" applyBorder="1" applyAlignment="1" applyProtection="1">
      <alignment vertical="center"/>
    </xf>
    <xf numFmtId="38" fontId="7" fillId="0" borderId="9" xfId="4" applyFont="1" applyBorder="1" applyAlignment="1" applyProtection="1">
      <alignment vertical="center"/>
    </xf>
    <xf numFmtId="177" fontId="7" fillId="0" borderId="9" xfId="0" applyNumberFormat="1" applyFont="1" applyBorder="1" applyAlignment="1" applyProtection="1">
      <alignment horizontal="center" vertical="center"/>
    </xf>
    <xf numFmtId="38" fontId="7" fillId="0" borderId="10" xfId="4" applyFont="1" applyBorder="1" applyAlignment="1" applyProtection="1">
      <alignment vertical="center"/>
    </xf>
    <xf numFmtId="0" fontId="7" fillId="0" borderId="11" xfId="0" applyFont="1" applyBorder="1" applyAlignment="1" applyProtection="1">
      <alignment vertical="center"/>
    </xf>
    <xf numFmtId="38" fontId="7" fillId="0" borderId="11" xfId="4" applyFont="1" applyBorder="1" applyAlignment="1" applyProtection="1">
      <alignment vertical="center"/>
    </xf>
    <xf numFmtId="177" fontId="7" fillId="0" borderId="11" xfId="0" applyNumberFormat="1" applyFont="1" applyBorder="1" applyAlignment="1" applyProtection="1">
      <alignment horizontal="center" vertical="center"/>
    </xf>
    <xf numFmtId="38" fontId="7" fillId="0" borderId="12" xfId="4" applyFont="1" applyBorder="1" applyAlignment="1" applyProtection="1">
      <alignment vertical="center"/>
    </xf>
    <xf numFmtId="0" fontId="7" fillId="0" borderId="14" xfId="0" applyFont="1" applyBorder="1" applyAlignment="1" applyProtection="1">
      <alignment vertical="center"/>
    </xf>
    <xf numFmtId="38" fontId="7" fillId="0" borderId="14" xfId="4" applyFont="1" applyBorder="1" applyAlignment="1" applyProtection="1">
      <alignment vertical="center"/>
    </xf>
    <xf numFmtId="177" fontId="7" fillId="0" borderId="14" xfId="0" applyNumberFormat="1" applyFont="1" applyBorder="1" applyAlignment="1" applyProtection="1">
      <alignment horizontal="center" vertical="center"/>
    </xf>
    <xf numFmtId="38" fontId="7" fillId="0" borderId="15" xfId="4" applyFont="1" applyBorder="1" applyAlignment="1" applyProtection="1">
      <alignment vertical="center"/>
    </xf>
    <xf numFmtId="0" fontId="7" fillId="0" borderId="17" xfId="0" applyFont="1" applyBorder="1" applyAlignment="1" applyProtection="1">
      <alignment vertical="center"/>
    </xf>
    <xf numFmtId="38" fontId="7" fillId="0" borderId="17" xfId="4" applyFont="1" applyBorder="1" applyAlignment="1" applyProtection="1">
      <alignment vertical="center"/>
    </xf>
    <xf numFmtId="177" fontId="7" fillId="0" borderId="17" xfId="0" applyNumberFormat="1" applyFont="1" applyBorder="1" applyAlignment="1" applyProtection="1">
      <alignment horizontal="center" vertical="center"/>
    </xf>
    <xf numFmtId="38" fontId="7" fillId="0" borderId="18" xfId="4" applyFont="1" applyBorder="1" applyAlignment="1" applyProtection="1">
      <alignment vertical="center"/>
    </xf>
    <xf numFmtId="0" fontId="7" fillId="0" borderId="20" xfId="0" applyFont="1" applyBorder="1" applyAlignment="1" applyProtection="1">
      <alignment vertical="center"/>
    </xf>
    <xf numFmtId="38" fontId="7" fillId="0" borderId="20" xfId="4" applyFont="1" applyBorder="1" applyAlignment="1" applyProtection="1">
      <alignment vertical="center"/>
    </xf>
    <xf numFmtId="0" fontId="7" fillId="0" borderId="20" xfId="0" applyFont="1" applyBorder="1" applyAlignment="1" applyProtection="1">
      <alignment horizontal="center" vertical="center"/>
    </xf>
    <xf numFmtId="38" fontId="7" fillId="0" borderId="21" xfId="4" applyFont="1" applyBorder="1" applyAlignment="1" applyProtection="1">
      <alignment vertical="center"/>
    </xf>
    <xf numFmtId="38" fontId="1" fillId="0" borderId="0" xfId="4" applyFont="1" applyBorder="1" applyAlignment="1" applyProtection="1">
      <alignment vertical="center"/>
    </xf>
    <xf numFmtId="0" fontId="1" fillId="0" borderId="22" xfId="0" applyFont="1" applyBorder="1" applyAlignment="1" applyProtection="1">
      <alignment vertical="center"/>
    </xf>
    <xf numFmtId="0" fontId="7" fillId="0" borderId="0" xfId="0" applyFont="1" applyBorder="1" applyAlignment="1" applyProtection="1">
      <alignment vertical="center"/>
    </xf>
    <xf numFmtId="0" fontId="7" fillId="2" borderId="23" xfId="0" applyFont="1" applyFill="1" applyBorder="1" applyAlignment="1" applyProtection="1">
      <alignment vertical="center"/>
    </xf>
    <xf numFmtId="0" fontId="7" fillId="2" borderId="24" xfId="0" applyFont="1" applyFill="1" applyBorder="1" applyAlignment="1" applyProtection="1">
      <alignment horizontal="center" vertical="center"/>
    </xf>
    <xf numFmtId="0" fontId="7" fillId="2" borderId="20" xfId="0" applyFont="1" applyFill="1" applyBorder="1" applyAlignment="1" applyProtection="1">
      <alignment vertical="center"/>
    </xf>
    <xf numFmtId="0" fontId="11" fillId="3" borderId="27" xfId="0" applyFont="1" applyFill="1" applyBorder="1" applyAlignment="1" applyProtection="1">
      <alignment horizontal="left" vertical="center" indent="1" shrinkToFit="1"/>
    </xf>
    <xf numFmtId="0" fontId="7" fillId="3" borderId="28" xfId="0" applyFont="1" applyFill="1" applyBorder="1" applyAlignment="1" applyProtection="1">
      <alignment horizontal="left" vertical="center" shrinkToFit="1"/>
    </xf>
    <xf numFmtId="0" fontId="12" fillId="0" borderId="22" xfId="0" applyFont="1" applyBorder="1" applyAlignment="1" applyProtection="1">
      <alignment vertical="center"/>
    </xf>
    <xf numFmtId="0" fontId="13" fillId="0" borderId="9" xfId="0" applyFont="1" applyBorder="1" applyAlignment="1" applyProtection="1">
      <alignment vertical="center"/>
    </xf>
    <xf numFmtId="0" fontId="13" fillId="0" borderId="17" xfId="0" applyFont="1" applyBorder="1" applyAlignment="1" applyProtection="1">
      <alignment vertical="center"/>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18" fillId="0" borderId="0" xfId="0" applyFont="1" applyAlignment="1" applyProtection="1">
      <alignment vertical="center"/>
    </xf>
    <xf numFmtId="0" fontId="1" fillId="2" borderId="6" xfId="0" applyFont="1" applyFill="1" applyBorder="1" applyAlignment="1" applyProtection="1">
      <alignment horizontal="center" vertical="center"/>
    </xf>
    <xf numFmtId="0" fontId="1" fillId="0" borderId="7" xfId="0" applyFont="1" applyBorder="1" applyAlignment="1" applyProtection="1">
      <alignment vertical="center"/>
    </xf>
    <xf numFmtId="38" fontId="19" fillId="0" borderId="7" xfId="4" applyFont="1" applyBorder="1" applyAlignment="1" applyProtection="1">
      <alignment vertical="center"/>
    </xf>
    <xf numFmtId="38" fontId="19" fillId="0" borderId="7" xfId="4" applyFont="1" applyBorder="1" applyAlignment="1" applyProtection="1">
      <alignment horizontal="center" vertical="center"/>
    </xf>
    <xf numFmtId="0" fontId="1" fillId="0" borderId="9" xfId="0" applyFont="1" applyBorder="1" applyAlignment="1" applyProtection="1">
      <alignment vertical="center"/>
    </xf>
    <xf numFmtId="38" fontId="19" fillId="0" borderId="9" xfId="4" applyFont="1" applyBorder="1" applyAlignment="1" applyProtection="1">
      <alignment vertical="center"/>
    </xf>
    <xf numFmtId="38" fontId="19" fillId="0" borderId="9" xfId="4" applyFont="1" applyBorder="1" applyAlignment="1" applyProtection="1">
      <alignment horizontal="center" vertical="center"/>
    </xf>
    <xf numFmtId="0" fontId="1" fillId="0" borderId="11" xfId="0" applyFont="1" applyBorder="1" applyAlignment="1" applyProtection="1">
      <alignment vertical="center"/>
    </xf>
    <xf numFmtId="38" fontId="19" fillId="0" borderId="11" xfId="4" applyFont="1" applyBorder="1" applyAlignment="1" applyProtection="1">
      <alignment vertical="center"/>
    </xf>
    <xf numFmtId="38" fontId="19" fillId="0" borderId="11" xfId="4" applyFont="1" applyBorder="1" applyAlignment="1" applyProtection="1">
      <alignment horizontal="center" vertical="center"/>
    </xf>
    <xf numFmtId="0" fontId="1" fillId="0" borderId="14" xfId="0" applyFont="1" applyBorder="1" applyAlignment="1" applyProtection="1">
      <alignment vertical="center"/>
    </xf>
    <xf numFmtId="38" fontId="1" fillId="0" borderId="14" xfId="4" applyFont="1" applyBorder="1" applyAlignment="1" applyProtection="1">
      <alignment vertical="center"/>
    </xf>
    <xf numFmtId="38" fontId="19" fillId="0" borderId="14" xfId="4" applyFont="1" applyBorder="1" applyAlignment="1" applyProtection="1">
      <alignment horizontal="center" vertical="center"/>
    </xf>
    <xf numFmtId="38" fontId="1" fillId="0" borderId="9" xfId="4" applyFont="1" applyBorder="1" applyAlignment="1" applyProtection="1">
      <alignment vertical="center"/>
    </xf>
    <xf numFmtId="0" fontId="1" fillId="0" borderId="29" xfId="0" applyFont="1" applyBorder="1" applyAlignment="1" applyProtection="1">
      <alignment vertical="center"/>
    </xf>
    <xf numFmtId="38" fontId="1" fillId="0" borderId="29" xfId="4" applyFont="1" applyBorder="1" applyAlignment="1" applyProtection="1">
      <alignment vertical="center"/>
    </xf>
    <xf numFmtId="38" fontId="19" fillId="0" borderId="29" xfId="4" applyFont="1" applyBorder="1" applyAlignment="1" applyProtection="1">
      <alignment horizontal="center" vertical="center"/>
    </xf>
    <xf numFmtId="38" fontId="1" fillId="0" borderId="11" xfId="4" applyFont="1" applyBorder="1" applyAlignment="1" applyProtection="1">
      <alignment vertical="center"/>
    </xf>
    <xf numFmtId="0" fontId="1" fillId="0" borderId="17" xfId="0" applyFont="1" applyBorder="1" applyAlignment="1" applyProtection="1">
      <alignment vertical="center"/>
    </xf>
    <xf numFmtId="38" fontId="1" fillId="0" borderId="17" xfId="4" applyFont="1" applyBorder="1" applyAlignment="1" applyProtection="1">
      <alignment vertical="center"/>
    </xf>
    <xf numFmtId="38" fontId="19" fillId="0" borderId="17" xfId="4" applyFont="1" applyBorder="1" applyAlignment="1" applyProtection="1">
      <alignment horizontal="center" vertical="center"/>
    </xf>
    <xf numFmtId="38" fontId="1" fillId="0" borderId="20" xfId="0" applyNumberFormat="1" applyFont="1" applyBorder="1" applyAlignment="1" applyProtection="1">
      <alignment vertical="center"/>
    </xf>
    <xf numFmtId="38" fontId="19" fillId="0" borderId="20" xfId="4" applyFont="1" applyBorder="1" applyAlignment="1" applyProtection="1">
      <alignment horizontal="center" vertical="center"/>
    </xf>
    <xf numFmtId="0" fontId="20" fillId="0" borderId="0" xfId="0" applyFont="1" applyAlignment="1" applyProtection="1">
      <alignment vertical="center"/>
    </xf>
    <xf numFmtId="0" fontId="20" fillId="2" borderId="33"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xf>
    <xf numFmtId="0" fontId="20" fillId="2" borderId="2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17" fillId="0" borderId="7" xfId="0" applyFont="1" applyBorder="1" applyAlignment="1" applyProtection="1">
      <alignment horizontal="center" vertical="center"/>
    </xf>
    <xf numFmtId="0" fontId="17" fillId="0" borderId="7" xfId="0" applyFont="1" applyBorder="1" applyAlignment="1" applyProtection="1">
      <alignment vertical="center"/>
    </xf>
    <xf numFmtId="179" fontId="1" fillId="0" borderId="8" xfId="0" applyNumberFormat="1" applyFont="1" applyBorder="1" applyAlignment="1" applyProtection="1">
      <alignment vertical="center"/>
    </xf>
    <xf numFmtId="0" fontId="20" fillId="0" borderId="7" xfId="0" applyFont="1" applyBorder="1" applyAlignment="1" applyProtection="1">
      <alignment horizontal="center" vertical="center"/>
    </xf>
    <xf numFmtId="0" fontId="20" fillId="0" borderId="7" xfId="0" applyFont="1" applyBorder="1" applyAlignment="1" applyProtection="1">
      <alignment vertical="center"/>
    </xf>
    <xf numFmtId="0" fontId="17" fillId="0" borderId="9" xfId="0" applyFont="1" applyBorder="1" applyAlignment="1" applyProtection="1">
      <alignment horizontal="center" vertical="center"/>
    </xf>
    <xf numFmtId="0" fontId="17" fillId="0" borderId="9" xfId="0" applyFont="1" applyBorder="1" applyAlignment="1" applyProtection="1">
      <alignment vertical="center"/>
    </xf>
    <xf numFmtId="179" fontId="1" fillId="0" borderId="10" xfId="0" applyNumberFormat="1" applyFont="1" applyBorder="1" applyAlignment="1" applyProtection="1">
      <alignment vertical="center"/>
    </xf>
    <xf numFmtId="0" fontId="20" fillId="0" borderId="9" xfId="0" applyFont="1" applyBorder="1" applyAlignment="1" applyProtection="1">
      <alignment horizontal="center" vertical="center"/>
    </xf>
    <xf numFmtId="0" fontId="20" fillId="0" borderId="9" xfId="0" applyFont="1" applyBorder="1" applyAlignment="1" applyProtection="1">
      <alignment vertical="center"/>
    </xf>
    <xf numFmtId="0" fontId="20" fillId="0" borderId="20" xfId="0" applyFont="1" applyBorder="1" applyAlignment="1" applyProtection="1">
      <alignment horizontal="center" vertical="center"/>
    </xf>
    <xf numFmtId="0" fontId="20" fillId="0" borderId="36" xfId="0" applyFont="1" applyBorder="1" applyAlignment="1" applyProtection="1">
      <alignment vertical="center"/>
    </xf>
    <xf numFmtId="179" fontId="20" fillId="0" borderId="21" xfId="0" applyNumberFormat="1" applyFont="1" applyBorder="1" applyAlignment="1" applyProtection="1">
      <alignment vertical="center"/>
    </xf>
    <xf numFmtId="0" fontId="20" fillId="0" borderId="6" xfId="0" applyFont="1" applyBorder="1" applyAlignment="1" applyProtection="1">
      <alignment horizontal="center" vertical="center"/>
    </xf>
    <xf numFmtId="0" fontId="20" fillId="0" borderId="37" xfId="0" applyFont="1" applyBorder="1" applyAlignment="1" applyProtection="1">
      <alignment vertical="center"/>
    </xf>
    <xf numFmtId="179" fontId="20" fillId="0" borderId="38" xfId="0" applyNumberFormat="1" applyFont="1" applyBorder="1" applyAlignment="1" applyProtection="1">
      <alignment vertical="center"/>
    </xf>
    <xf numFmtId="0" fontId="20" fillId="0" borderId="40" xfId="0" applyFont="1" applyBorder="1" applyAlignment="1" applyProtection="1">
      <alignment vertical="center"/>
    </xf>
    <xf numFmtId="0" fontId="20" fillId="0" borderId="41" xfId="0" applyFont="1" applyBorder="1" applyAlignment="1" applyProtection="1">
      <alignment vertical="center"/>
    </xf>
    <xf numFmtId="0" fontId="20" fillId="0" borderId="42" xfId="0" applyFont="1" applyBorder="1" applyAlignment="1" applyProtection="1">
      <alignment vertical="center"/>
    </xf>
    <xf numFmtId="179" fontId="20" fillId="0" borderId="4" xfId="0" applyNumberFormat="1" applyFont="1" applyBorder="1" applyAlignment="1" applyProtection="1">
      <alignment vertical="center"/>
    </xf>
    <xf numFmtId="38" fontId="7" fillId="2" borderId="4" xfId="4"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11" fillId="3" borderId="1" xfId="0" applyFont="1" applyFill="1" applyBorder="1" applyAlignment="1" applyProtection="1">
      <alignment horizontal="left" vertical="center" shrinkToFit="1"/>
    </xf>
    <xf numFmtId="0" fontId="11" fillId="3" borderId="1" xfId="0" applyFont="1" applyFill="1" applyBorder="1" applyAlignment="1" applyProtection="1">
      <alignment horizontal="left" vertical="center" indent="1" shrinkToFit="1"/>
    </xf>
    <xf numFmtId="0" fontId="11" fillId="3" borderId="1" xfId="0" applyFont="1" applyFill="1" applyBorder="1" applyAlignment="1" applyProtection="1">
      <alignment horizontal="center" vertical="center" shrinkToFit="1"/>
    </xf>
    <xf numFmtId="178" fontId="11" fillId="3" borderId="1" xfId="0" applyNumberFormat="1" applyFont="1" applyFill="1" applyBorder="1" applyAlignment="1" applyProtection="1">
      <alignment horizontal="left" vertical="center" shrinkToFit="1"/>
    </xf>
    <xf numFmtId="178" fontId="11" fillId="3" borderId="1" xfId="0" applyNumberFormat="1" applyFont="1" applyFill="1" applyBorder="1" applyAlignment="1" applyProtection="1">
      <alignment horizontal="left" vertical="center" indent="1" shrinkToFit="1"/>
    </xf>
    <xf numFmtId="0" fontId="14" fillId="0" borderId="0" xfId="0" applyFont="1" applyBorder="1" applyAlignment="1" applyProtection="1">
      <alignment horizontal="left" vertical="center"/>
    </xf>
    <xf numFmtId="0" fontId="0" fillId="0" borderId="22" xfId="0" applyFont="1" applyBorder="1" applyAlignment="1" applyProtection="1">
      <alignment vertical="center"/>
    </xf>
    <xf numFmtId="0" fontId="1"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0" borderId="2" xfId="0" applyFont="1" applyBorder="1" applyAlignment="1" applyProtection="1">
      <alignment horizontal="center" vertical="center"/>
    </xf>
    <xf numFmtId="38" fontId="19" fillId="0" borderId="7" xfId="4" applyFont="1" applyBorder="1" applyAlignment="1" applyProtection="1">
      <alignment horizontal="right" vertical="center"/>
    </xf>
    <xf numFmtId="38" fontId="19" fillId="0" borderId="8" xfId="4" applyFont="1" applyBorder="1" applyAlignment="1" applyProtection="1">
      <alignment vertical="center"/>
    </xf>
    <xf numFmtId="38" fontId="19" fillId="0" borderId="9" xfId="4" applyFont="1" applyBorder="1" applyAlignment="1" applyProtection="1">
      <alignment horizontal="right" vertical="center"/>
    </xf>
    <xf numFmtId="38" fontId="19" fillId="0" borderId="10" xfId="4" applyFont="1" applyBorder="1" applyAlignment="1" applyProtection="1">
      <alignment vertical="center"/>
    </xf>
    <xf numFmtId="38" fontId="19" fillId="0" borderId="11" xfId="4" applyFont="1" applyBorder="1" applyAlignment="1" applyProtection="1">
      <alignment horizontal="right" vertical="center"/>
    </xf>
    <xf numFmtId="38" fontId="19" fillId="0" borderId="12" xfId="4" applyFont="1" applyBorder="1" applyAlignment="1" applyProtection="1">
      <alignment vertical="center"/>
    </xf>
    <xf numFmtId="0" fontId="1" fillId="0" borderId="25" xfId="0" applyFont="1" applyBorder="1" applyAlignment="1" applyProtection="1">
      <alignment horizontal="center" vertical="center"/>
    </xf>
    <xf numFmtId="38" fontId="19" fillId="0" borderId="14" xfId="4" applyFont="1" applyBorder="1" applyAlignment="1" applyProtection="1">
      <alignment horizontal="right" vertical="center"/>
    </xf>
    <xf numFmtId="38" fontId="19" fillId="0" borderId="15" xfId="4" applyFont="1" applyBorder="1" applyAlignment="1" applyProtection="1">
      <alignment vertical="center"/>
    </xf>
    <xf numFmtId="38" fontId="19" fillId="0" borderId="29" xfId="4" applyFont="1" applyBorder="1" applyAlignment="1" applyProtection="1">
      <alignment horizontal="right" vertical="center"/>
    </xf>
    <xf numFmtId="38" fontId="19" fillId="0" borderId="30" xfId="4" applyFont="1" applyBorder="1" applyAlignment="1" applyProtection="1">
      <alignment vertical="center"/>
    </xf>
    <xf numFmtId="0" fontId="1" fillId="0" borderId="31" xfId="0" applyFont="1" applyBorder="1" applyAlignment="1" applyProtection="1">
      <alignment horizontal="center" vertical="center"/>
    </xf>
    <xf numFmtId="38" fontId="19" fillId="0" borderId="17" xfId="4" applyFont="1" applyBorder="1" applyAlignment="1" applyProtection="1">
      <alignment horizontal="right" vertical="center"/>
    </xf>
    <xf numFmtId="0" fontId="1" fillId="0" borderId="19" xfId="0" applyFont="1" applyBorder="1" applyAlignment="1" applyProtection="1">
      <alignment horizontal="center" vertical="center"/>
    </xf>
    <xf numFmtId="38" fontId="19" fillId="0" borderId="20" xfId="4" applyFont="1" applyBorder="1" applyAlignment="1" applyProtection="1">
      <alignment horizontal="right" vertical="center"/>
    </xf>
    <xf numFmtId="38" fontId="19" fillId="0" borderId="32" xfId="4" applyFont="1" applyBorder="1" applyAlignment="1" applyProtection="1">
      <alignment vertical="center"/>
    </xf>
    <xf numFmtId="0" fontId="20" fillId="0" borderId="35"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35" xfId="0" applyFont="1" applyBorder="1" applyAlignment="1" applyProtection="1">
      <alignment horizontal="center" vertical="center"/>
    </xf>
    <xf numFmtId="12" fontId="7" fillId="0" borderId="7" xfId="0" applyNumberFormat="1" applyFont="1" applyBorder="1" applyAlignment="1" applyProtection="1">
      <alignment horizontal="center" vertical="center"/>
    </xf>
    <xf numFmtId="12" fontId="7" fillId="0" borderId="9" xfId="0" applyNumberFormat="1" applyFont="1" applyBorder="1" applyAlignment="1" applyProtection="1">
      <alignment horizontal="center" vertical="center"/>
    </xf>
    <xf numFmtId="12" fontId="7" fillId="0" borderId="11" xfId="0" applyNumberFormat="1" applyFont="1" applyBorder="1" applyAlignment="1" applyProtection="1">
      <alignment horizontal="center" vertical="center"/>
    </xf>
    <xf numFmtId="12" fontId="7" fillId="0" borderId="14" xfId="0" applyNumberFormat="1" applyFont="1" applyBorder="1" applyAlignment="1" applyProtection="1">
      <alignment horizontal="center" vertical="center"/>
    </xf>
    <xf numFmtId="12" fontId="7" fillId="0" borderId="17" xfId="0" applyNumberFormat="1" applyFont="1" applyBorder="1" applyAlignment="1" applyProtection="1">
      <alignment horizontal="center" vertical="center"/>
    </xf>
  </cellXfs>
  <cellStyles count="5">
    <cellStyle name="Excel Built-in Comma [0]" xfId="4" xr:uid="{00000000-0005-0000-0000-000009000000}"/>
    <cellStyle name="ハイパーリンク" xfId="1" builtinId="8"/>
    <cellStyle name="桁区切り 2" xfId="2" xr:uid="{00000000-0005-0000-0000-000006000000}"/>
    <cellStyle name="標準" xfId="0" builtinId="0"/>
    <cellStyle name="標準 2"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10</xdr:col>
      <xdr:colOff>148320</xdr:colOff>
      <xdr:row>48</xdr:row>
      <xdr:rowOff>10440</xdr:rowOff>
    </xdr:from>
    <xdr:to>
      <xdr:col>14</xdr:col>
      <xdr:colOff>42120</xdr:colOff>
      <xdr:row>57</xdr:row>
      <xdr:rowOff>179280</xdr:rowOff>
    </xdr:to>
    <xdr:sp macro="" textlink="">
      <xdr:nvSpPr>
        <xdr:cNvPr id="2" name="テキスト ボックス 1">
          <a:extLst>
            <a:ext uri="{FF2B5EF4-FFF2-40B4-BE49-F238E27FC236}">
              <a16:creationId xmlns:a16="http://schemas.microsoft.com/office/drawing/2014/main" id="{00000000-0008-0000-0000-000002000000}"/>
            </a:ext>
          </a:extLst>
        </xdr:cNvPr>
        <xdr:cNvSpPr/>
      </xdr:nvSpPr>
      <xdr:spPr>
        <a:xfrm>
          <a:off x="8190720" y="10164240"/>
          <a:ext cx="3115800" cy="1883160"/>
        </a:xfrm>
        <a:prstGeom prst="rect">
          <a:avLst/>
        </a:prstGeom>
        <a:solidFill>
          <a:schemeClr val="lt1"/>
        </a:solidFill>
        <a:ln w="9525">
          <a:solidFill>
            <a:srgbClr val="FFFFFF">
              <a:shade val="50000"/>
            </a:srgbClr>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chemeClr val="dk1"/>
              </a:solidFill>
              <a:latin typeface="Calibri"/>
            </a:rPr>
            <a:t>２か所以上の保険者がある場合は、印刷範囲を下に広げてください。</a:t>
          </a:r>
          <a:endParaRPr lang="en-US" sz="11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21240</xdr:rowOff>
    </xdr:from>
    <xdr:to>
      <xdr:col>8</xdr:col>
      <xdr:colOff>333000</xdr:colOff>
      <xdr:row>10</xdr:row>
      <xdr:rowOff>183960</xdr:rowOff>
    </xdr:to>
    <xdr:sp macro="" textlink="">
      <xdr:nvSpPr>
        <xdr:cNvPr id="2" name="右中かっこ 2">
          <a:extLst>
            <a:ext uri="{FF2B5EF4-FFF2-40B4-BE49-F238E27FC236}">
              <a16:creationId xmlns:a16="http://schemas.microsoft.com/office/drawing/2014/main" id="{00000000-0008-0000-0100-000002000000}"/>
            </a:ext>
          </a:extLst>
        </xdr:cNvPr>
        <xdr:cNvSpPr/>
      </xdr:nvSpPr>
      <xdr:spPr>
        <a:xfrm>
          <a:off x="6461640" y="1135800"/>
          <a:ext cx="333000" cy="1153080"/>
        </a:xfrm>
        <a:prstGeom prst="rightBrace">
          <a:avLst>
            <a:gd name="adj1" fmla="val 8333"/>
            <a:gd name="adj2" fmla="val 50000"/>
          </a:avLst>
        </a:prstGeom>
        <a:noFill/>
        <a:ln w="25400">
          <a:solidFill>
            <a:srgbClr val="FF0000"/>
          </a:solidFill>
          <a:round/>
        </a:ln>
      </xdr:spPr>
      <xdr:style>
        <a:lnRef idx="1">
          <a:schemeClr val="accent1"/>
        </a:lnRef>
        <a:fillRef idx="0">
          <a:schemeClr val="accent1"/>
        </a:fillRef>
        <a:effectRef idx="0">
          <a:schemeClr val="accent1"/>
        </a:effectRef>
        <a:fontRef idx="minor"/>
      </xdr:style>
    </xdr:sp>
    <xdr:clientData/>
  </xdr:twoCellAnchor>
  <xdr:twoCellAnchor>
    <xdr:from>
      <xdr:col>8</xdr:col>
      <xdr:colOff>447840</xdr:colOff>
      <xdr:row>6</xdr:row>
      <xdr:rowOff>144360</xdr:rowOff>
    </xdr:from>
    <xdr:to>
      <xdr:col>14</xdr:col>
      <xdr:colOff>42120</xdr:colOff>
      <xdr:row>10</xdr:row>
      <xdr:rowOff>116280</xdr:rowOff>
    </xdr:to>
    <xdr:sp macro="" textlink="">
      <xdr:nvSpPr>
        <xdr:cNvPr id="3" name="テキスト ボックス 3">
          <a:extLst>
            <a:ext uri="{FF2B5EF4-FFF2-40B4-BE49-F238E27FC236}">
              <a16:creationId xmlns:a16="http://schemas.microsoft.com/office/drawing/2014/main" id="{00000000-0008-0000-0100-000003000000}"/>
            </a:ext>
          </a:extLst>
        </xdr:cNvPr>
        <xdr:cNvSpPr/>
      </xdr:nvSpPr>
      <xdr:spPr>
        <a:xfrm>
          <a:off x="6909480" y="1258920"/>
          <a:ext cx="4397040" cy="96228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申請者が、一体型事業所の場合（定期巡回・随時対応サービス事業所）は、こちらを記入してください。</a:t>
          </a:r>
          <a:endParaRPr lang="en-US" sz="1200" b="0" strike="noStrike" spc="-1">
            <a:latin typeface="游明朝"/>
          </a:endParaRPr>
        </a:p>
      </xdr:txBody>
    </xdr:sp>
    <xdr:clientData/>
  </xdr:twoCellAnchor>
  <xdr:twoCellAnchor>
    <xdr:from>
      <xdr:col>8</xdr:col>
      <xdr:colOff>0</xdr:colOff>
      <xdr:row>13</xdr:row>
      <xdr:rowOff>0</xdr:rowOff>
    </xdr:from>
    <xdr:to>
      <xdr:col>8</xdr:col>
      <xdr:colOff>333000</xdr:colOff>
      <xdr:row>21</xdr:row>
      <xdr:rowOff>201960</xdr:rowOff>
    </xdr:to>
    <xdr:sp macro="" textlink="">
      <xdr:nvSpPr>
        <xdr:cNvPr id="4" name="右中かっこ 4">
          <a:extLst>
            <a:ext uri="{FF2B5EF4-FFF2-40B4-BE49-F238E27FC236}">
              <a16:creationId xmlns:a16="http://schemas.microsoft.com/office/drawing/2014/main" id="{00000000-0008-0000-0100-000004000000}"/>
            </a:ext>
          </a:extLst>
        </xdr:cNvPr>
        <xdr:cNvSpPr/>
      </xdr:nvSpPr>
      <xdr:spPr>
        <a:xfrm>
          <a:off x="6461640" y="2771640"/>
          <a:ext cx="333000" cy="2173680"/>
        </a:xfrm>
        <a:prstGeom prst="rightBrace">
          <a:avLst>
            <a:gd name="adj1" fmla="val 8333"/>
            <a:gd name="adj2" fmla="val 50000"/>
          </a:avLst>
        </a:prstGeom>
        <a:noFill/>
        <a:ln w="25400">
          <a:solidFill>
            <a:srgbClr val="FF0000"/>
          </a:solidFill>
          <a:round/>
        </a:ln>
      </xdr:spPr>
      <xdr:style>
        <a:lnRef idx="1">
          <a:schemeClr val="accent1"/>
        </a:lnRef>
        <a:fillRef idx="0">
          <a:schemeClr val="accent1"/>
        </a:fillRef>
        <a:effectRef idx="0">
          <a:schemeClr val="accent1"/>
        </a:effectRef>
        <a:fontRef idx="minor"/>
      </xdr:style>
    </xdr:sp>
    <xdr:clientData/>
  </xdr:twoCellAnchor>
  <xdr:twoCellAnchor>
    <xdr:from>
      <xdr:col>8</xdr:col>
      <xdr:colOff>390600</xdr:colOff>
      <xdr:row>14</xdr:row>
      <xdr:rowOff>169200</xdr:rowOff>
    </xdr:from>
    <xdr:to>
      <xdr:col>14</xdr:col>
      <xdr:colOff>179640</xdr:colOff>
      <xdr:row>20</xdr:row>
      <xdr:rowOff>173520</xdr:rowOff>
    </xdr:to>
    <xdr:sp macro="" textlink="">
      <xdr:nvSpPr>
        <xdr:cNvPr id="5" name="テキスト ボックス 5">
          <a:extLst>
            <a:ext uri="{FF2B5EF4-FFF2-40B4-BE49-F238E27FC236}">
              <a16:creationId xmlns:a16="http://schemas.microsoft.com/office/drawing/2014/main" id="{00000000-0008-0000-0100-000005000000}"/>
            </a:ext>
          </a:extLst>
        </xdr:cNvPr>
        <xdr:cNvSpPr/>
      </xdr:nvSpPr>
      <xdr:spPr>
        <a:xfrm>
          <a:off x="6852240" y="3188520"/>
          <a:ext cx="4591800" cy="148068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申請者が、連携型事業所の場合（訪問看護事業所）は、こちらを記入してください。</a:t>
          </a:r>
          <a:endParaRPr lang="en-US" sz="1200" b="0" strike="noStrike" spc="-1">
            <a:latin typeface="游明朝"/>
          </a:endParaRPr>
        </a:p>
        <a:p>
          <a:pPr>
            <a:lnSpc>
              <a:spcPct val="100000"/>
            </a:lnSpc>
          </a:pPr>
          <a:endParaRPr lang="en-US" sz="1200" b="0" strike="noStrike" spc="-1">
            <a:latin typeface="游明朝"/>
          </a:endParaRPr>
        </a:p>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連携先の定期巡回・随時対応サービス事業所が複数ある場合は、行を追加して、記入してください。</a:t>
          </a:r>
          <a:endParaRPr lang="en-US" sz="1200" b="0" strike="noStrike" spc="-1">
            <a:latin typeface="游明朝"/>
          </a:endParaRPr>
        </a:p>
      </xdr:txBody>
    </xdr:sp>
    <xdr:clientData/>
  </xdr:twoCellAnchor>
  <xdr:twoCellAnchor>
    <xdr:from>
      <xdr:col>3</xdr:col>
      <xdr:colOff>235939</xdr:colOff>
      <xdr:row>28</xdr:row>
      <xdr:rowOff>211669</xdr:rowOff>
    </xdr:from>
    <xdr:to>
      <xdr:col>7</xdr:col>
      <xdr:colOff>1036710</xdr:colOff>
      <xdr:row>35</xdr:row>
      <xdr:rowOff>52636</xdr:rowOff>
    </xdr:to>
    <xdr:sp macro="" textlink="">
      <xdr:nvSpPr>
        <xdr:cNvPr id="6" name="テキスト ボックス 9">
          <a:extLst>
            <a:ext uri="{FF2B5EF4-FFF2-40B4-BE49-F238E27FC236}">
              <a16:creationId xmlns:a16="http://schemas.microsoft.com/office/drawing/2014/main" id="{00000000-0008-0000-0100-000006000000}"/>
            </a:ext>
          </a:extLst>
        </xdr:cNvPr>
        <xdr:cNvSpPr/>
      </xdr:nvSpPr>
      <xdr:spPr>
        <a:xfrm>
          <a:off x="1812856" y="6371169"/>
          <a:ext cx="5108187" cy="147080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100" b="0" strike="noStrike" spc="-1">
              <a:solidFill>
                <a:schemeClr val="dk1"/>
              </a:solidFill>
              <a:latin typeface="Calibri"/>
            </a:rPr>
            <a:t>◎</a:t>
          </a:r>
          <a:r>
            <a:rPr lang="ja-JP" sz="1200" b="0" strike="noStrike" spc="-1">
              <a:solidFill>
                <a:srgbClr val="002060"/>
              </a:solidFill>
              <a:latin typeface="Calibri"/>
            </a:rPr>
            <a:t>自動入力となっていますので、</a:t>
          </a:r>
          <a:endParaRPr lang="en-US" sz="1200" b="0" strike="noStrike" spc="-1">
            <a:latin typeface="游明朝"/>
          </a:endParaRPr>
        </a:p>
        <a:p>
          <a:pPr>
            <a:lnSpc>
              <a:spcPct val="100000"/>
            </a:lnSpc>
          </a:pPr>
          <a:r>
            <a:rPr lang="ja-JP" sz="1100" b="0" strike="noStrike" spc="-1">
              <a:solidFill>
                <a:schemeClr val="dk1"/>
              </a:solidFill>
              <a:latin typeface="Calibri"/>
            </a:rPr>
            <a:t>　</a:t>
          </a:r>
          <a:r>
            <a:rPr lang="ja-JP" sz="1200" b="0" strike="noStrike" spc="-1">
              <a:solidFill>
                <a:srgbClr val="002060"/>
              </a:solidFill>
              <a:latin typeface="Calibri"/>
            </a:rPr>
            <a:t>下記「３　利用者にかかる保険者ごとの助成申請見込額」を記入ください。</a:t>
          </a:r>
          <a:endParaRPr lang="en-US" sz="1200" b="0" strike="noStrike" spc="-1">
            <a:latin typeface="游明朝"/>
          </a:endParaRPr>
        </a:p>
      </xdr:txBody>
    </xdr:sp>
    <xdr:clientData/>
  </xdr:twoCellAnchor>
  <xdr:twoCellAnchor>
    <xdr:from>
      <xdr:col>9</xdr:col>
      <xdr:colOff>333360</xdr:colOff>
      <xdr:row>54</xdr:row>
      <xdr:rowOff>188640</xdr:rowOff>
    </xdr:from>
    <xdr:to>
      <xdr:col>15</xdr:col>
      <xdr:colOff>95040</xdr:colOff>
      <xdr:row>75</xdr:row>
      <xdr:rowOff>73440</xdr:rowOff>
    </xdr:to>
    <xdr:sp macro="" textlink="">
      <xdr:nvSpPr>
        <xdr:cNvPr id="7" name="テキスト ボックス 10">
          <a:extLst>
            <a:ext uri="{FF2B5EF4-FFF2-40B4-BE49-F238E27FC236}">
              <a16:creationId xmlns:a16="http://schemas.microsoft.com/office/drawing/2014/main" id="{00000000-0008-0000-0100-000007000000}"/>
            </a:ext>
          </a:extLst>
        </xdr:cNvPr>
        <xdr:cNvSpPr/>
      </xdr:nvSpPr>
      <xdr:spPr>
        <a:xfrm>
          <a:off x="7851600" y="11485440"/>
          <a:ext cx="4136400" cy="388512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助成申請見込額については</a:t>
          </a:r>
          <a:r>
            <a:rPr lang="ja-JP" sz="1200" b="0" strike="noStrike" spc="-1">
              <a:solidFill>
                <a:srgbClr val="000000"/>
              </a:solidFill>
              <a:latin typeface="Calibri"/>
            </a:rPr>
            <a:t>、</a:t>
          </a:r>
          <a:r>
            <a:rPr lang="en-US" sz="1200" b="1" u="sng" strike="noStrike" spc="-1">
              <a:solidFill>
                <a:srgbClr val="FF0000"/>
              </a:solidFill>
              <a:uFillTx/>
              <a:latin typeface="Calibri"/>
            </a:rPr>
            <a:t>4</a:t>
          </a:r>
          <a:r>
            <a:rPr lang="ja-JP" sz="1200" b="1" u="sng" strike="noStrike" spc="-1">
              <a:solidFill>
                <a:srgbClr val="FF0000"/>
              </a:solidFill>
              <a:uFillTx/>
              <a:latin typeface="Calibri"/>
            </a:rPr>
            <a:t>月から</a:t>
          </a:r>
          <a:r>
            <a:rPr lang="en-US" sz="1200" b="1" u="sng" strike="noStrike" spc="-1">
              <a:solidFill>
                <a:srgbClr val="FF0000"/>
              </a:solidFill>
              <a:uFillTx/>
              <a:latin typeface="Calibri"/>
            </a:rPr>
            <a:t>3</a:t>
          </a:r>
          <a:r>
            <a:rPr lang="ja-JP" sz="1200" b="1" u="sng" strike="noStrike" spc="-1">
              <a:solidFill>
                <a:srgbClr val="FF0000"/>
              </a:solidFill>
              <a:uFillTx/>
              <a:latin typeface="Calibri"/>
            </a:rPr>
            <a:t>月の１年間のサービス提供分での見込額</a:t>
          </a:r>
          <a:r>
            <a:rPr lang="ja-JP" sz="1200" b="0" strike="noStrike" spc="-1">
              <a:solidFill>
                <a:srgbClr val="002060"/>
              </a:solidFill>
              <a:latin typeface="Calibri"/>
            </a:rPr>
            <a:t>を記入してください。</a:t>
          </a:r>
          <a:endParaRPr lang="en-US" sz="1200" b="0" strike="noStrike" spc="-1">
            <a:latin typeface="游明朝"/>
          </a:endParaRPr>
        </a:p>
        <a:p>
          <a:pPr>
            <a:lnSpc>
              <a:spcPct val="100000"/>
            </a:lnSpc>
          </a:pPr>
          <a:r>
            <a:rPr lang="ja-JP" sz="1200" b="0" strike="noStrike" spc="-1">
              <a:solidFill>
                <a:srgbClr val="002060"/>
              </a:solidFill>
              <a:latin typeface="Calibri"/>
            </a:rPr>
            <a:t>（実績報告の際、見込額を上回る申請があっても支払いできませんので、実績を基に利用見込を勘案のうえ、記入してください。）</a:t>
          </a:r>
          <a:endParaRPr lang="en-US" sz="1200" b="0" strike="noStrike" spc="-1">
            <a:latin typeface="游明朝"/>
          </a:endParaRPr>
        </a:p>
        <a:p>
          <a:pPr>
            <a:lnSpc>
              <a:spcPct val="100000"/>
            </a:lnSpc>
          </a:pPr>
          <a:endParaRPr lang="en-US" sz="1200" b="0" strike="noStrike" spc="-1">
            <a:latin typeface="游明朝"/>
          </a:endParaRPr>
        </a:p>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「延べ人月数」については、以下の例に基づき、記入してください。</a:t>
          </a:r>
          <a:endParaRPr lang="en-US" sz="1200" b="0" strike="noStrike" spc="-1">
            <a:latin typeface="游明朝"/>
          </a:endParaRPr>
        </a:p>
        <a:p>
          <a:pPr>
            <a:lnSpc>
              <a:spcPct val="100000"/>
            </a:lnSpc>
          </a:pPr>
          <a:r>
            <a:rPr lang="ja-JP" sz="1200" b="0" strike="noStrike" spc="-1">
              <a:solidFill>
                <a:srgbClr val="002060"/>
              </a:solidFill>
              <a:latin typeface="Calibri"/>
            </a:rPr>
            <a:t>　</a:t>
          </a:r>
          <a:r>
            <a:rPr lang="ja-JP" sz="1200" b="1" strike="noStrike" spc="-1">
              <a:solidFill>
                <a:srgbClr val="000000"/>
              </a:solidFill>
              <a:latin typeface="Calibri"/>
            </a:rPr>
            <a:t>例１</a:t>
          </a:r>
          <a:r>
            <a:rPr lang="ja-JP" sz="1200" b="0" strike="noStrike" spc="-1">
              <a:solidFill>
                <a:srgbClr val="002060"/>
              </a:solidFill>
              <a:latin typeface="Calibri"/>
            </a:rPr>
            <a:t>：利用者</a:t>
          </a:r>
          <a:r>
            <a:rPr lang="en-US" sz="1200" b="0" strike="noStrike" spc="-1">
              <a:solidFill>
                <a:srgbClr val="002060"/>
              </a:solidFill>
              <a:latin typeface="Calibri"/>
            </a:rPr>
            <a:t>A</a:t>
          </a:r>
          <a:r>
            <a:rPr lang="ja-JP" sz="1200" b="0" strike="noStrike" spc="-1">
              <a:solidFill>
                <a:srgbClr val="002060"/>
              </a:solidFill>
              <a:latin typeface="Calibri"/>
            </a:rPr>
            <a:t>（要介護３）の月５回の訪問が５ヶ月、</a:t>
          </a:r>
          <a:endParaRPr lang="en-US" sz="1200" b="0" strike="noStrike" spc="-1">
            <a:latin typeface="游明朝"/>
          </a:endParaRPr>
        </a:p>
        <a:p>
          <a:pPr>
            <a:lnSpc>
              <a:spcPct val="100000"/>
            </a:lnSpc>
          </a:pPr>
          <a:r>
            <a:rPr lang="ja-JP" sz="1200" b="0" strike="noStrike" spc="-1">
              <a:solidFill>
                <a:srgbClr val="002060"/>
              </a:solidFill>
              <a:latin typeface="Calibri"/>
            </a:rPr>
            <a:t>　　　　 利用者</a:t>
          </a:r>
          <a:r>
            <a:rPr lang="en-US" sz="1200" b="0" strike="noStrike" spc="-1">
              <a:solidFill>
                <a:srgbClr val="002060"/>
              </a:solidFill>
              <a:latin typeface="Calibri"/>
            </a:rPr>
            <a:t>B</a:t>
          </a:r>
          <a:r>
            <a:rPr lang="ja-JP" sz="1200" b="0" strike="noStrike" spc="-1">
              <a:solidFill>
                <a:srgbClr val="002060"/>
              </a:solidFill>
              <a:latin typeface="Calibri"/>
            </a:rPr>
            <a:t>（要介護３）の月５回の訪問が３か月の場合　</a:t>
          </a:r>
          <a:endParaRPr lang="en-US" sz="1200" b="0" strike="noStrike" spc="-1">
            <a:latin typeface="游明朝"/>
          </a:endParaRPr>
        </a:p>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　延べ人月数：　（要介護３：５回が</a:t>
          </a:r>
          <a:r>
            <a:rPr lang="ja-JP" sz="1200" b="0" u="sng" strike="noStrike" spc="-1">
              <a:solidFill>
                <a:srgbClr val="002060"/>
              </a:solidFill>
              <a:uFillTx/>
              <a:latin typeface="Calibri"/>
            </a:rPr>
            <a:t>「８」</a:t>
          </a:r>
          <a:r>
            <a:rPr lang="ja-JP" sz="1200" b="0" strike="noStrike" spc="-1">
              <a:solidFill>
                <a:srgbClr val="002060"/>
              </a:solidFill>
              <a:latin typeface="Calibri"/>
            </a:rPr>
            <a:t>）</a:t>
          </a:r>
          <a:endParaRPr lang="en-US" sz="1200" b="0" strike="noStrike" spc="-1">
            <a:latin typeface="游明朝"/>
          </a:endParaRPr>
        </a:p>
        <a:p>
          <a:pPr>
            <a:lnSpc>
              <a:spcPct val="100000"/>
            </a:lnSpc>
          </a:pPr>
          <a:endParaRPr lang="en-US" sz="1200" b="0" strike="noStrike" spc="-1">
            <a:latin typeface="游明朝"/>
          </a:endParaRPr>
        </a:p>
        <a:p>
          <a:pPr>
            <a:lnSpc>
              <a:spcPct val="100000"/>
            </a:lnSpc>
          </a:pPr>
          <a:r>
            <a:rPr lang="ja-JP" sz="1200" b="0" strike="noStrike" spc="-1">
              <a:solidFill>
                <a:srgbClr val="002060"/>
              </a:solidFill>
              <a:latin typeface="Calibri"/>
            </a:rPr>
            <a:t>　 </a:t>
          </a:r>
          <a:r>
            <a:rPr lang="ja-JP" sz="1200" b="1" strike="noStrike" spc="-1">
              <a:solidFill>
                <a:srgbClr val="000000"/>
              </a:solidFill>
              <a:latin typeface="Calibri"/>
            </a:rPr>
            <a:t>例２</a:t>
          </a:r>
          <a:r>
            <a:rPr lang="ja-JP" sz="1200" b="0" strike="noStrike" spc="-1">
              <a:solidFill>
                <a:srgbClr val="002060"/>
              </a:solidFill>
              <a:latin typeface="Calibri"/>
            </a:rPr>
            <a:t>：利用者</a:t>
          </a:r>
          <a:r>
            <a:rPr lang="en-US" sz="1200" b="0" strike="noStrike" spc="-1">
              <a:solidFill>
                <a:srgbClr val="002060"/>
              </a:solidFill>
              <a:latin typeface="Calibri"/>
            </a:rPr>
            <a:t>C</a:t>
          </a:r>
          <a:r>
            <a:rPr lang="ja-JP" sz="1200" b="0" strike="noStrike" spc="-1">
              <a:solidFill>
                <a:srgbClr val="002060"/>
              </a:solidFill>
              <a:latin typeface="Calibri"/>
            </a:rPr>
            <a:t>（要介護５）の月６回の訪問が２ヶ月、月８回以上の訪問が６ヶ月</a:t>
          </a:r>
          <a:endParaRPr lang="en-US" sz="1200" b="0" strike="noStrike" spc="-1">
            <a:latin typeface="游明朝"/>
          </a:endParaRPr>
        </a:p>
        <a:p>
          <a:pPr>
            <a:lnSpc>
              <a:spcPct val="100000"/>
            </a:lnSpc>
            <a:tabLst>
              <a:tab pos="0" algn="l"/>
            </a:tabLst>
          </a:pPr>
          <a:r>
            <a:rPr lang="ja-JP" sz="1200" b="0" strike="noStrike" spc="-1">
              <a:solidFill>
                <a:srgbClr val="002060"/>
              </a:solidFill>
              <a:latin typeface="Calibri"/>
            </a:rPr>
            <a:t>　　　　  利用者</a:t>
          </a:r>
          <a:r>
            <a:rPr lang="en-US" sz="1200" b="0" strike="noStrike" spc="-1">
              <a:solidFill>
                <a:srgbClr val="002060"/>
              </a:solidFill>
              <a:latin typeface="Calibri"/>
            </a:rPr>
            <a:t>D</a:t>
          </a:r>
          <a:r>
            <a:rPr lang="ja-JP" sz="1200" b="0" strike="noStrike" spc="-1">
              <a:solidFill>
                <a:srgbClr val="002060"/>
              </a:solidFill>
              <a:latin typeface="Calibri"/>
            </a:rPr>
            <a:t>（要介護５）の月８回以上の訪問が８ヶ月の場合　</a:t>
          </a:r>
          <a:endParaRPr lang="en-US" sz="1200" b="0" strike="noStrike" spc="-1">
            <a:latin typeface="游明朝"/>
          </a:endParaRPr>
        </a:p>
        <a:p>
          <a:pPr>
            <a:lnSpc>
              <a:spcPct val="100000"/>
            </a:lnSpc>
            <a:tabLst>
              <a:tab pos="0" algn="l"/>
            </a:tabLst>
          </a:pPr>
          <a:r>
            <a:rPr lang="en-US" sz="1200" b="0" strike="noStrike" spc="-1">
              <a:solidFill>
                <a:srgbClr val="002060"/>
              </a:solidFill>
              <a:latin typeface="Calibri"/>
            </a:rPr>
            <a:t>→</a:t>
          </a:r>
          <a:r>
            <a:rPr lang="ja-JP" sz="1200" b="0" strike="noStrike" spc="-1">
              <a:solidFill>
                <a:srgbClr val="002060"/>
              </a:solidFill>
              <a:latin typeface="Calibri"/>
            </a:rPr>
            <a:t>　延べ人月数：</a:t>
          </a:r>
          <a:r>
            <a:rPr lang="ja-JP" sz="1100" b="0" strike="noStrike" spc="-1">
              <a:solidFill>
                <a:srgbClr val="002060"/>
              </a:solidFill>
              <a:latin typeface="Calibri"/>
            </a:rPr>
            <a:t>　（要介護５　：６回が</a:t>
          </a:r>
          <a:r>
            <a:rPr lang="ja-JP" sz="1100" b="0" u="sng" strike="noStrike" spc="-1">
              <a:solidFill>
                <a:srgbClr val="002060"/>
              </a:solidFill>
              <a:uFillTx/>
              <a:latin typeface="Calibri"/>
            </a:rPr>
            <a:t>「２」</a:t>
          </a:r>
          <a:r>
            <a:rPr lang="ja-JP" sz="1100" b="0" strike="noStrike" spc="-1">
              <a:solidFill>
                <a:srgbClr val="002060"/>
              </a:solidFill>
              <a:latin typeface="Calibri"/>
            </a:rPr>
            <a:t>、８回以上が</a:t>
          </a:r>
          <a:r>
            <a:rPr lang="ja-JP" sz="1100" b="0" u="sng" strike="noStrike" spc="-1">
              <a:solidFill>
                <a:srgbClr val="002060"/>
              </a:solidFill>
              <a:uFillTx/>
              <a:latin typeface="Calibri"/>
            </a:rPr>
            <a:t>「１４」</a:t>
          </a:r>
          <a:endParaRPr lang="en-US" sz="1100" b="0" strike="noStrike" spc="-1">
            <a:latin typeface="游明朝"/>
          </a:endParaRPr>
        </a:p>
        <a:p>
          <a:pPr>
            <a:lnSpc>
              <a:spcPct val="100000"/>
            </a:lnSpc>
            <a:tabLst>
              <a:tab pos="0" algn="l"/>
            </a:tabLst>
          </a:pPr>
          <a:endParaRPr lang="en-US" sz="1200" b="0" strike="noStrike" spc="-1">
            <a:latin typeface="游明朝"/>
          </a:endParaRPr>
        </a:p>
        <a:p>
          <a:pPr>
            <a:lnSpc>
              <a:spcPct val="100000"/>
            </a:lnSpc>
            <a:tabLst>
              <a:tab pos="0" algn="l"/>
            </a:tabLst>
          </a:pPr>
          <a:r>
            <a:rPr lang="en-US" sz="1200" b="0" strike="noStrike" spc="-1">
              <a:solidFill>
                <a:schemeClr val="dk1"/>
              </a:solidFill>
              <a:latin typeface="Calibri"/>
            </a:rPr>
            <a:t>◎</a:t>
          </a:r>
          <a:r>
            <a:rPr lang="ja-JP" sz="1200" b="0" strike="noStrike" spc="-1">
              <a:solidFill>
                <a:schemeClr val="dk1"/>
              </a:solidFill>
              <a:latin typeface="Calibri"/>
            </a:rPr>
            <a:t>「延べ人月数」のカウント用に、別シートを用意しております。</a:t>
          </a:r>
          <a:r>
            <a:rPr lang="ja-JP" sz="1200" b="1" strike="noStrike" spc="-1">
              <a:solidFill>
                <a:srgbClr val="FF0000"/>
              </a:solidFill>
              <a:latin typeface="Calibri"/>
            </a:rPr>
            <a:t>別シートは実績報告にも使用します</a:t>
          </a:r>
          <a:r>
            <a:rPr lang="ja-JP" sz="1200" b="0" strike="noStrike" spc="-1">
              <a:solidFill>
                <a:schemeClr val="dk1"/>
              </a:solidFill>
              <a:latin typeface="Calibri"/>
            </a:rPr>
            <a:t>ので、是非ご活用ください。</a:t>
          </a:r>
          <a:endParaRPr lang="en-US" sz="1200" b="0" strike="noStrike" spc="-1">
            <a:latin typeface="游明朝"/>
          </a:endParaRPr>
        </a:p>
        <a:p>
          <a:pPr>
            <a:lnSpc>
              <a:spcPct val="100000"/>
            </a:lnSpc>
            <a:tabLst>
              <a:tab pos="0" algn="l"/>
            </a:tabLst>
          </a:pP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clientData/>
  </xdr:twoCellAnchor>
  <xdr:twoCellAnchor>
    <xdr:from>
      <xdr:col>9</xdr:col>
      <xdr:colOff>52920</xdr:colOff>
      <xdr:row>45</xdr:row>
      <xdr:rowOff>84600</xdr:rowOff>
    </xdr:from>
    <xdr:to>
      <xdr:col>9</xdr:col>
      <xdr:colOff>367920</xdr:colOff>
      <xdr:row>74</xdr:row>
      <xdr:rowOff>179640</xdr:rowOff>
    </xdr:to>
    <xdr:sp macro="" textlink="">
      <xdr:nvSpPr>
        <xdr:cNvPr id="8" name="右中かっこ 11">
          <a:extLst>
            <a:ext uri="{FF2B5EF4-FFF2-40B4-BE49-F238E27FC236}">
              <a16:creationId xmlns:a16="http://schemas.microsoft.com/office/drawing/2014/main" id="{00000000-0008-0000-0100-000008000000}"/>
            </a:ext>
          </a:extLst>
        </xdr:cNvPr>
        <xdr:cNvSpPr/>
      </xdr:nvSpPr>
      <xdr:spPr>
        <a:xfrm>
          <a:off x="7571160" y="9666720"/>
          <a:ext cx="315000" cy="5619600"/>
        </a:xfrm>
        <a:prstGeom prst="rightBrace">
          <a:avLst>
            <a:gd name="adj1" fmla="val 8333"/>
            <a:gd name="adj2" fmla="val 50000"/>
          </a:avLst>
        </a:prstGeom>
        <a:noFill/>
        <a:ln w="25400">
          <a:solidFill>
            <a:srgbClr val="FF0000"/>
          </a:solidFill>
          <a:round/>
        </a:ln>
      </xdr:spPr>
      <xdr:style>
        <a:lnRef idx="1">
          <a:schemeClr val="accent1"/>
        </a:lnRef>
        <a:fillRef idx="0">
          <a:schemeClr val="accent1"/>
        </a:fillRef>
        <a:effectRef idx="0">
          <a:schemeClr val="accent1"/>
        </a:effectRef>
        <a:fontRef idx="minor"/>
      </xdr:style>
    </xdr:sp>
    <xdr:clientData/>
  </xdr:twoCellAnchor>
  <xdr:twoCellAnchor>
    <xdr:from>
      <xdr:col>9</xdr:col>
      <xdr:colOff>319680</xdr:colOff>
      <xdr:row>46</xdr:row>
      <xdr:rowOff>95400</xdr:rowOff>
    </xdr:from>
    <xdr:to>
      <xdr:col>14</xdr:col>
      <xdr:colOff>94680</xdr:colOff>
      <xdr:row>54</xdr:row>
      <xdr:rowOff>141480</xdr:rowOff>
    </xdr:to>
    <xdr:sp macro="" textlink="">
      <xdr:nvSpPr>
        <xdr:cNvPr id="9" name="テキスト ボックス 12">
          <a:extLst>
            <a:ext uri="{FF2B5EF4-FFF2-40B4-BE49-F238E27FC236}">
              <a16:creationId xmlns:a16="http://schemas.microsoft.com/office/drawing/2014/main" id="{00000000-0008-0000-0100-000009000000}"/>
            </a:ext>
          </a:extLst>
        </xdr:cNvPr>
        <xdr:cNvSpPr/>
      </xdr:nvSpPr>
      <xdr:spPr>
        <a:xfrm>
          <a:off x="7837920" y="9867960"/>
          <a:ext cx="3521160" cy="157032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100" b="0" strike="noStrike" spc="-1">
              <a:solidFill>
                <a:schemeClr val="dk1"/>
              </a:solidFill>
              <a:latin typeface="Calibri"/>
            </a:rPr>
            <a:t>◎</a:t>
          </a:r>
          <a:r>
            <a:rPr lang="ja-JP" sz="1200" b="0" strike="noStrike" spc="-1">
              <a:solidFill>
                <a:srgbClr val="002060"/>
              </a:solidFill>
              <a:latin typeface="Calibri"/>
            </a:rPr>
            <a:t>サービス利用者の</a:t>
          </a:r>
          <a:r>
            <a:rPr lang="ja-JP" sz="1200" b="1" u="sng" strike="noStrike" spc="-1">
              <a:solidFill>
                <a:srgbClr val="FF0000"/>
              </a:solidFill>
              <a:uFillTx/>
              <a:latin typeface="Calibri"/>
            </a:rPr>
            <a:t>保険者ごとに内訳</a:t>
          </a:r>
          <a:r>
            <a:rPr lang="ja-JP" sz="1200" b="0" strike="noStrike" spc="-1">
              <a:solidFill>
                <a:srgbClr val="002060"/>
              </a:solidFill>
              <a:latin typeface="Calibri"/>
            </a:rPr>
            <a:t>を記入してください。</a:t>
          </a:r>
          <a:endParaRPr lang="en-US" sz="1200" b="0" strike="noStrike" spc="-1">
            <a:latin typeface="游明朝"/>
          </a:endParaRPr>
        </a:p>
        <a:p>
          <a:pPr>
            <a:lnSpc>
              <a:spcPct val="100000"/>
            </a:lnSpc>
          </a:pPr>
          <a:endParaRPr lang="en-US" sz="1200" b="0" strike="noStrike" spc="-1">
            <a:latin typeface="游明朝"/>
          </a:endParaRPr>
        </a:p>
        <a:p>
          <a:pPr>
            <a:lnSpc>
              <a:spcPct val="100000"/>
            </a:lnSpc>
          </a:pPr>
          <a:r>
            <a:rPr lang="en-US" sz="1200" b="0" strike="noStrike" spc="-1">
              <a:solidFill>
                <a:srgbClr val="002060"/>
              </a:solidFill>
              <a:latin typeface="Calibri"/>
            </a:rPr>
            <a:t>※</a:t>
          </a:r>
          <a:r>
            <a:rPr lang="ja-JP" sz="1200" b="0" strike="noStrike" spc="-1">
              <a:solidFill>
                <a:srgbClr val="002060"/>
              </a:solidFill>
              <a:latin typeface="Calibri"/>
            </a:rPr>
            <a:t>なお、他府県保険者については、補助金の対象外となりますので、記載は不要です。</a:t>
          </a:r>
          <a:endParaRPr lang="en-US" sz="1200" b="0" strike="noStrike" spc="-1">
            <a:latin typeface="游明朝"/>
          </a:endParaRPr>
        </a:p>
      </xdr:txBody>
    </xdr:sp>
    <xdr:clientData/>
  </xdr:twoCellAnchor>
  <xdr:twoCellAnchor>
    <xdr:from>
      <xdr:col>5</xdr:col>
      <xdr:colOff>180000</xdr:colOff>
      <xdr:row>48</xdr:row>
      <xdr:rowOff>0</xdr:rowOff>
    </xdr:from>
    <xdr:to>
      <xdr:col>5</xdr:col>
      <xdr:colOff>751320</xdr:colOff>
      <xdr:row>49</xdr:row>
      <xdr:rowOff>115920</xdr:rowOff>
    </xdr:to>
    <xdr:sp macro="" textlink="">
      <xdr:nvSpPr>
        <xdr:cNvPr id="10" name="テキスト ボックス 13">
          <a:extLst>
            <a:ext uri="{FF2B5EF4-FFF2-40B4-BE49-F238E27FC236}">
              <a16:creationId xmlns:a16="http://schemas.microsoft.com/office/drawing/2014/main" id="{00000000-0008-0000-0100-00000A000000}"/>
            </a:ext>
          </a:extLst>
        </xdr:cNvPr>
        <xdr:cNvSpPr/>
      </xdr:nvSpPr>
      <xdr:spPr>
        <a:xfrm>
          <a:off x="3384720" y="10153800"/>
          <a:ext cx="571320" cy="30636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gn="ctr">
            <a:lnSpc>
              <a:spcPct val="100000"/>
            </a:lnSpc>
          </a:pPr>
          <a:r>
            <a:rPr lang="ja-JP" sz="1200" b="0" strike="noStrike" spc="-1">
              <a:solidFill>
                <a:srgbClr val="002060"/>
              </a:solidFill>
              <a:latin typeface="Calibri"/>
            </a:rPr>
            <a:t>例１</a:t>
          </a:r>
          <a:endParaRPr lang="en-US" sz="1200" b="0" strike="noStrike" spc="-1">
            <a:latin typeface="游明朝"/>
          </a:endParaRPr>
        </a:p>
      </xdr:txBody>
    </xdr:sp>
    <xdr:clientData/>
  </xdr:twoCellAnchor>
  <xdr:twoCellAnchor>
    <xdr:from>
      <xdr:col>5</xdr:col>
      <xdr:colOff>158760</xdr:colOff>
      <xdr:row>71</xdr:row>
      <xdr:rowOff>95400</xdr:rowOff>
    </xdr:from>
    <xdr:to>
      <xdr:col>5</xdr:col>
      <xdr:colOff>730080</xdr:colOff>
      <xdr:row>73</xdr:row>
      <xdr:rowOff>20880</xdr:rowOff>
    </xdr:to>
    <xdr:sp macro="" textlink="">
      <xdr:nvSpPr>
        <xdr:cNvPr id="11" name="テキスト ボックス 14">
          <a:extLst>
            <a:ext uri="{FF2B5EF4-FFF2-40B4-BE49-F238E27FC236}">
              <a16:creationId xmlns:a16="http://schemas.microsoft.com/office/drawing/2014/main" id="{00000000-0008-0000-0100-00000B000000}"/>
            </a:ext>
          </a:extLst>
        </xdr:cNvPr>
        <xdr:cNvSpPr/>
      </xdr:nvSpPr>
      <xdr:spPr>
        <a:xfrm>
          <a:off x="3363480" y="14630400"/>
          <a:ext cx="571320" cy="30672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gn="ctr">
            <a:lnSpc>
              <a:spcPct val="100000"/>
            </a:lnSpc>
          </a:pPr>
          <a:r>
            <a:rPr lang="ja-JP" sz="1200" b="0" strike="noStrike" spc="-1">
              <a:solidFill>
                <a:srgbClr val="002060"/>
              </a:solidFill>
              <a:latin typeface="Calibri"/>
            </a:rPr>
            <a:t>例２</a:t>
          </a:r>
          <a:endParaRPr lang="en-US" sz="1200" b="0" strike="noStrike" spc="-1">
            <a:latin typeface="游明朝"/>
          </a:endParaRPr>
        </a:p>
      </xdr:txBody>
    </xdr:sp>
    <xdr:clientData/>
  </xdr:twoCellAnchor>
  <xdr:twoCellAnchor>
    <xdr:from>
      <xdr:col>1</xdr:col>
      <xdr:colOff>74160</xdr:colOff>
      <xdr:row>0</xdr:row>
      <xdr:rowOff>158760</xdr:rowOff>
    </xdr:from>
    <xdr:to>
      <xdr:col>2</xdr:col>
      <xdr:colOff>878040</xdr:colOff>
      <xdr:row>2</xdr:row>
      <xdr:rowOff>31320</xdr:rowOff>
    </xdr:to>
    <xdr:sp macro="" textlink="">
      <xdr:nvSpPr>
        <xdr:cNvPr id="12" name="テキスト ボックス 15">
          <a:extLst>
            <a:ext uri="{FF2B5EF4-FFF2-40B4-BE49-F238E27FC236}">
              <a16:creationId xmlns:a16="http://schemas.microsoft.com/office/drawing/2014/main" id="{00000000-0008-0000-0100-00000C000000}"/>
            </a:ext>
          </a:extLst>
        </xdr:cNvPr>
        <xdr:cNvSpPr/>
      </xdr:nvSpPr>
      <xdr:spPr>
        <a:xfrm>
          <a:off x="327600" y="158760"/>
          <a:ext cx="1022400" cy="310680"/>
        </a:xfrm>
        <a:prstGeom prst="rect">
          <a:avLst/>
        </a:prstGeom>
        <a:solidFill>
          <a:schemeClr val="lt1"/>
        </a:solidFill>
        <a:ln w="19050">
          <a:solidFill>
            <a:srgbClr val="C00000"/>
          </a:solidFill>
          <a:prstDash val="sysDash"/>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gn="ctr">
            <a:lnSpc>
              <a:spcPct val="100000"/>
            </a:lnSpc>
          </a:pPr>
          <a:r>
            <a:rPr lang="ja-JP" sz="1200" b="0" strike="noStrike" spc="-1">
              <a:solidFill>
                <a:srgbClr val="002060"/>
              </a:solidFill>
              <a:latin typeface="Calibri"/>
            </a:rPr>
            <a:t>記載例</a:t>
          </a:r>
          <a:endParaRPr lang="en-US" sz="1200" b="0" strike="noStrike" spc="-1">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95400</xdr:colOff>
      <xdr:row>2</xdr:row>
      <xdr:rowOff>66600</xdr:rowOff>
    </xdr:from>
    <xdr:to>
      <xdr:col>10</xdr:col>
      <xdr:colOff>390240</xdr:colOff>
      <xdr:row>15</xdr:row>
      <xdr:rowOff>151920</xdr:rowOff>
    </xdr:to>
    <xdr:sp macro="" textlink="">
      <xdr:nvSpPr>
        <xdr:cNvPr id="12" name="テキスト ボックス 1">
          <a:extLst>
            <a:ext uri="{FF2B5EF4-FFF2-40B4-BE49-F238E27FC236}">
              <a16:creationId xmlns:a16="http://schemas.microsoft.com/office/drawing/2014/main" id="{00000000-0008-0000-0200-00000C000000}"/>
            </a:ext>
          </a:extLst>
        </xdr:cNvPr>
        <xdr:cNvSpPr/>
      </xdr:nvSpPr>
      <xdr:spPr>
        <a:xfrm>
          <a:off x="488520" y="409680"/>
          <a:ext cx="5752440" cy="2314080"/>
        </a:xfrm>
        <a:prstGeom prst="rect">
          <a:avLst/>
        </a:prstGeom>
        <a:solidFill>
          <a:srgbClr val="FFFFFF"/>
        </a:solidFill>
        <a:ln>
          <a:solidFill>
            <a:srgbClr val="C0504D"/>
          </a:solidFill>
          <a:round/>
        </a:ln>
      </xdr:spPr>
      <xdr:style>
        <a:lnRef idx="2">
          <a:schemeClr val="accent2"/>
        </a:lnRef>
        <a:fillRef idx="1">
          <a:schemeClr val="lt1"/>
        </a:fillRef>
        <a:effectRef idx="0">
          <a:schemeClr val="accent2"/>
        </a:effectRef>
        <a:fontRef idx="minor"/>
      </xdr:style>
      <xdr:txBody>
        <a:bodyPr vertOverflow="clip" horzOverflow="clip" lIns="90000" tIns="45000" rIns="90000" bIns="45000" anchor="t">
          <a:noAutofit/>
        </a:bodyPr>
        <a:lstStyle/>
        <a:p>
          <a:pPr>
            <a:lnSpc>
              <a:spcPct val="100000"/>
            </a:lnSpc>
          </a:pPr>
          <a:r>
            <a:rPr lang="ja-JP" sz="1600" b="0" strike="noStrike" spc="-1">
              <a:solidFill>
                <a:schemeClr val="dk1"/>
              </a:solidFill>
              <a:latin typeface="Calibri"/>
            </a:rPr>
            <a:t>カウント用のシートは、これより右のシートにあります。</a:t>
          </a:r>
          <a:endParaRPr lang="en-US" sz="1600" b="0" strike="noStrike" spc="-1">
            <a:latin typeface="游明朝"/>
          </a:endParaRPr>
        </a:p>
        <a:p>
          <a:pPr>
            <a:lnSpc>
              <a:spcPct val="100000"/>
            </a:lnSpc>
          </a:pPr>
          <a:r>
            <a:rPr lang="ja-JP" sz="1600" b="0" strike="noStrike" spc="-1">
              <a:solidFill>
                <a:schemeClr val="dk1"/>
              </a:solidFill>
              <a:latin typeface="Calibri"/>
            </a:rPr>
            <a:t>カウント用シートは、実績報告にも使用するので、是非ご活用ください。</a:t>
          </a:r>
          <a:endParaRPr lang="en-US" sz="16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212"/>
  <sheetViews>
    <sheetView tabSelected="1" view="pageBreakPreview" zoomScale="90" zoomScaleNormal="90" zoomScalePageLayoutView="90" workbookViewId="0">
      <selection activeCell="B2" sqref="B2:I2"/>
    </sheetView>
  </sheetViews>
  <sheetFormatPr defaultColWidth="9" defaultRowHeight="13.5" x14ac:dyDescent="0.15"/>
  <cols>
    <col min="1" max="1" width="3.625" style="15" customWidth="1"/>
    <col min="2" max="2" width="3.125" style="15" customWidth="1"/>
    <col min="3" max="3" width="13.875" style="15" customWidth="1"/>
    <col min="4" max="5" width="12.625" style="15" customWidth="1"/>
    <col min="6" max="6" width="15.625" style="15" customWidth="1"/>
    <col min="7" max="8" width="15.5" style="15" customWidth="1"/>
    <col min="9" max="9" width="15.125" style="15" customWidth="1"/>
    <col min="10" max="10" width="7.5" style="15" customWidth="1"/>
    <col min="11" max="11" width="12.625" style="15" customWidth="1"/>
    <col min="12" max="12" width="15.5" style="15" customWidth="1"/>
    <col min="13" max="16384" width="9" style="15"/>
  </cols>
  <sheetData>
    <row r="1" spans="1:12" x14ac:dyDescent="0.15">
      <c r="A1" s="14"/>
      <c r="B1" s="14"/>
      <c r="C1" s="14"/>
      <c r="D1" s="14"/>
      <c r="E1" s="14"/>
      <c r="F1" s="14"/>
      <c r="I1" s="16" t="s">
        <v>0</v>
      </c>
    </row>
    <row r="2" spans="1:12" ht="21" x14ac:dyDescent="0.15">
      <c r="B2" s="13" t="s">
        <v>1</v>
      </c>
      <c r="C2" s="13"/>
      <c r="D2" s="13"/>
      <c r="E2" s="13"/>
      <c r="F2" s="13"/>
      <c r="G2" s="13"/>
      <c r="H2" s="13"/>
      <c r="I2" s="13"/>
      <c r="J2" s="17"/>
      <c r="K2" s="17"/>
      <c r="L2" s="17"/>
    </row>
    <row r="3" spans="1:12" ht="13.5" customHeight="1" x14ac:dyDescent="0.15">
      <c r="B3" s="18"/>
      <c r="C3" s="18"/>
      <c r="D3" s="18"/>
      <c r="E3" s="18"/>
      <c r="F3" s="18"/>
      <c r="G3" s="18"/>
      <c r="H3" s="18"/>
      <c r="I3" s="18"/>
      <c r="J3" s="18"/>
      <c r="K3" s="18"/>
      <c r="L3" s="18"/>
    </row>
    <row r="4" spans="1:12" s="19" customFormat="1" ht="14.25" x14ac:dyDescent="0.15">
      <c r="B4" s="19" t="s">
        <v>2</v>
      </c>
    </row>
    <row r="5" spans="1:12" s="20" customFormat="1" ht="6" customHeight="1" x14ac:dyDescent="0.15"/>
    <row r="6" spans="1:12" s="21" customFormat="1" ht="19.5" customHeight="1" x14ac:dyDescent="0.15">
      <c r="B6" s="12" t="s">
        <v>3</v>
      </c>
      <c r="C6" s="12"/>
      <c r="D6" s="12"/>
      <c r="E6" s="12"/>
      <c r="F6" s="12"/>
      <c r="G6" s="12"/>
      <c r="H6" s="12"/>
      <c r="I6" s="12"/>
      <c r="J6" s="22"/>
      <c r="K6" s="22"/>
      <c r="L6" s="22"/>
    </row>
    <row r="7" spans="1:12" s="21" customFormat="1" ht="19.5" customHeight="1" x14ac:dyDescent="0.15">
      <c r="B7" s="11" t="s">
        <v>4</v>
      </c>
      <c r="C7" s="11"/>
      <c r="D7" s="10"/>
      <c r="E7" s="10"/>
      <c r="F7" s="23" t="s">
        <v>5</v>
      </c>
      <c r="G7" s="10"/>
      <c r="H7" s="10"/>
      <c r="I7" s="24"/>
      <c r="J7" s="25"/>
      <c r="K7" s="25"/>
      <c r="L7" s="25"/>
    </row>
    <row r="8" spans="1:12" s="21" customFormat="1" ht="19.5" customHeight="1" x14ac:dyDescent="0.15">
      <c r="B8" s="11" t="s">
        <v>6</v>
      </c>
      <c r="C8" s="11"/>
      <c r="D8" s="10"/>
      <c r="E8" s="10"/>
      <c r="F8" s="10"/>
      <c r="G8" s="10"/>
      <c r="H8" s="10"/>
      <c r="I8" s="24"/>
      <c r="J8" s="25"/>
      <c r="K8" s="25"/>
      <c r="L8" s="25"/>
    </row>
    <row r="9" spans="1:12" s="21" customFormat="1" ht="19.5" customHeight="1" x14ac:dyDescent="0.15">
      <c r="B9" s="11" t="s">
        <v>7</v>
      </c>
      <c r="C9" s="11"/>
      <c r="D9" s="9"/>
      <c r="E9" s="9"/>
      <c r="F9" s="23" t="s">
        <v>8</v>
      </c>
      <c r="G9" s="8"/>
      <c r="H9" s="8"/>
      <c r="I9" s="24"/>
      <c r="J9" s="25"/>
      <c r="K9" s="25"/>
      <c r="L9" s="25"/>
    </row>
    <row r="10" spans="1:12" s="21" customFormat="1" ht="19.5" customHeight="1" x14ac:dyDescent="0.15">
      <c r="B10" s="11" t="s">
        <v>9</v>
      </c>
      <c r="C10" s="11"/>
      <c r="D10" s="9"/>
      <c r="E10" s="9"/>
      <c r="F10" s="23" t="s">
        <v>10</v>
      </c>
      <c r="G10" s="7"/>
      <c r="H10" s="7"/>
      <c r="I10" s="24"/>
      <c r="J10" s="26"/>
      <c r="K10" s="26"/>
      <c r="L10" s="26"/>
    </row>
    <row r="11" spans="1:12" s="21" customFormat="1" ht="19.5" customHeight="1" x14ac:dyDescent="0.15">
      <c r="B11" s="6" t="s">
        <v>11</v>
      </c>
      <c r="C11" s="6"/>
      <c r="D11" s="9"/>
      <c r="E11" s="9"/>
      <c r="F11" s="27" t="s">
        <v>12</v>
      </c>
      <c r="G11" s="9"/>
      <c r="H11" s="9"/>
      <c r="I11" s="24"/>
      <c r="J11" s="26"/>
      <c r="K11" s="26"/>
      <c r="L11" s="26"/>
    </row>
    <row r="12" spans="1:12" s="28" customFormat="1" ht="13.5" customHeight="1" x14ac:dyDescent="0.15">
      <c r="B12" s="29"/>
      <c r="C12" s="29"/>
      <c r="D12" s="29"/>
      <c r="E12" s="29"/>
      <c r="F12" s="29"/>
      <c r="G12" s="29"/>
      <c r="H12" s="29"/>
      <c r="I12" s="29"/>
      <c r="J12" s="26"/>
      <c r="K12" s="26"/>
      <c r="L12" s="26"/>
    </row>
    <row r="13" spans="1:12" s="21" customFormat="1" ht="19.5" customHeight="1" x14ac:dyDescent="0.15">
      <c r="B13" s="5" t="s">
        <v>13</v>
      </c>
      <c r="C13" s="5"/>
      <c r="D13" s="5"/>
      <c r="E13" s="5"/>
      <c r="F13" s="5"/>
      <c r="G13" s="5"/>
      <c r="H13" s="5"/>
      <c r="I13" s="5"/>
      <c r="J13" s="22"/>
      <c r="K13" s="22"/>
      <c r="L13" s="22"/>
    </row>
    <row r="14" spans="1:12" s="21" customFormat="1" ht="19.5" customHeight="1" x14ac:dyDescent="0.15">
      <c r="B14" s="4" t="s">
        <v>4</v>
      </c>
      <c r="C14" s="4"/>
      <c r="D14" s="10"/>
      <c r="E14" s="10"/>
      <c r="F14" s="30" t="s">
        <v>5</v>
      </c>
      <c r="G14" s="10"/>
      <c r="H14" s="10"/>
      <c r="I14" s="24"/>
      <c r="J14" s="25"/>
      <c r="K14" s="25"/>
      <c r="L14" s="25"/>
    </row>
    <row r="15" spans="1:12" s="21" customFormat="1" ht="19.5" customHeight="1" x14ac:dyDescent="0.15">
      <c r="B15" s="4" t="s">
        <v>6</v>
      </c>
      <c r="C15" s="4"/>
      <c r="D15" s="10"/>
      <c r="E15" s="10"/>
      <c r="F15" s="10"/>
      <c r="G15" s="10"/>
      <c r="H15" s="10"/>
      <c r="I15" s="24"/>
      <c r="J15" s="25"/>
      <c r="K15" s="25"/>
      <c r="L15" s="25"/>
    </row>
    <row r="16" spans="1:12" s="21" customFormat="1" ht="19.5" customHeight="1" x14ac:dyDescent="0.15">
      <c r="B16" s="4" t="s">
        <v>7</v>
      </c>
      <c r="C16" s="4"/>
      <c r="D16" s="9"/>
      <c r="E16" s="9"/>
      <c r="F16" s="30" t="s">
        <v>8</v>
      </c>
      <c r="G16" s="8"/>
      <c r="H16" s="8"/>
      <c r="I16" s="24"/>
      <c r="J16" s="26"/>
      <c r="K16" s="26"/>
      <c r="L16" s="26"/>
    </row>
    <row r="17" spans="2:12" s="21" customFormat="1" ht="19.5" customHeight="1" x14ac:dyDescent="0.15">
      <c r="B17" s="4" t="s">
        <v>9</v>
      </c>
      <c r="C17" s="4"/>
      <c r="D17" s="9"/>
      <c r="E17" s="9"/>
      <c r="F17" s="30" t="s">
        <v>10</v>
      </c>
      <c r="G17" s="10"/>
      <c r="H17" s="10"/>
      <c r="I17" s="24"/>
      <c r="J17" s="26"/>
      <c r="K17" s="26"/>
      <c r="L17" s="26"/>
    </row>
    <row r="18" spans="2:12" s="21" customFormat="1" ht="30" customHeight="1" x14ac:dyDescent="0.15">
      <c r="B18" s="4" t="s">
        <v>12</v>
      </c>
      <c r="C18" s="4"/>
      <c r="D18" s="9"/>
      <c r="E18" s="9"/>
      <c r="F18" s="31" t="s">
        <v>14</v>
      </c>
      <c r="G18" s="9"/>
      <c r="H18" s="9"/>
      <c r="I18" s="24"/>
      <c r="J18" s="26"/>
      <c r="K18" s="26"/>
      <c r="L18" s="26"/>
    </row>
    <row r="19" spans="2:12" s="25" customFormat="1" ht="8.25" customHeight="1" x14ac:dyDescent="0.15">
      <c r="B19" s="29"/>
      <c r="C19" s="29"/>
      <c r="D19" s="29"/>
      <c r="E19" s="29"/>
      <c r="F19" s="29"/>
      <c r="G19" s="29"/>
      <c r="H19" s="29"/>
      <c r="I19" s="29"/>
      <c r="J19" s="26"/>
      <c r="K19" s="26"/>
      <c r="L19" s="26"/>
    </row>
    <row r="20" spans="2:12" s="28" customFormat="1" ht="19.5" customHeight="1" x14ac:dyDescent="0.15">
      <c r="C20" s="32"/>
      <c r="D20" s="32" t="s">
        <v>15</v>
      </c>
      <c r="E20" s="29"/>
      <c r="F20" s="29"/>
      <c r="G20" s="29"/>
      <c r="H20" s="29"/>
      <c r="I20" s="29"/>
      <c r="J20" s="26"/>
      <c r="K20" s="26"/>
      <c r="L20" s="26"/>
    </row>
    <row r="21" spans="2:12" s="21" customFormat="1" ht="19.5" customHeight="1" x14ac:dyDescent="0.15">
      <c r="B21" s="4" t="s">
        <v>4</v>
      </c>
      <c r="C21" s="4"/>
      <c r="D21" s="10"/>
      <c r="E21" s="10"/>
      <c r="F21" s="30" t="s">
        <v>5</v>
      </c>
      <c r="G21" s="10"/>
      <c r="H21" s="10"/>
      <c r="I21" s="24"/>
      <c r="J21" s="25"/>
      <c r="K21" s="25"/>
      <c r="L21" s="25"/>
    </row>
    <row r="22" spans="2:12" s="21" customFormat="1" ht="19.5" customHeight="1" x14ac:dyDescent="0.15">
      <c r="B22" s="4" t="s">
        <v>6</v>
      </c>
      <c r="C22" s="4"/>
      <c r="D22" s="10"/>
      <c r="E22" s="10"/>
      <c r="F22" s="10"/>
      <c r="G22" s="10"/>
      <c r="H22" s="10"/>
      <c r="I22" s="24"/>
      <c r="J22" s="25"/>
      <c r="K22" s="25"/>
      <c r="L22" s="25"/>
    </row>
    <row r="23" spans="2:12" ht="18" customHeight="1" x14ac:dyDescent="0.15"/>
    <row r="24" spans="2:12" s="19" customFormat="1" ht="14.25" x14ac:dyDescent="0.15">
      <c r="B24" s="19" t="s">
        <v>16</v>
      </c>
    </row>
    <row r="25" spans="2:12" ht="9.75" customHeight="1" x14ac:dyDescent="0.15"/>
    <row r="26" spans="2:12" s="21" customFormat="1" ht="18" customHeight="1" x14ac:dyDescent="0.15">
      <c r="B26" s="3" t="s">
        <v>17</v>
      </c>
      <c r="C26" s="3"/>
      <c r="D26" s="3"/>
      <c r="E26" s="2" t="s">
        <v>18</v>
      </c>
      <c r="F26" s="2" t="s">
        <v>19</v>
      </c>
      <c r="G26" s="1" t="s">
        <v>20</v>
      </c>
      <c r="H26" s="2" t="s">
        <v>21</v>
      </c>
      <c r="I26" s="120" t="s">
        <v>22</v>
      </c>
    </row>
    <row r="27" spans="2:12" s="21" customFormat="1" ht="18" customHeight="1" x14ac:dyDescent="0.15">
      <c r="B27" s="121" t="s">
        <v>23</v>
      </c>
      <c r="C27" s="121"/>
      <c r="D27" s="33" t="s">
        <v>24</v>
      </c>
      <c r="E27" s="2"/>
      <c r="F27" s="2"/>
      <c r="G27" s="1"/>
      <c r="H27" s="2"/>
      <c r="I27" s="120"/>
    </row>
    <row r="28" spans="2:12" s="21" customFormat="1" ht="18" customHeight="1" thickBot="1" x14ac:dyDescent="0.2">
      <c r="B28" s="122" t="s">
        <v>25</v>
      </c>
      <c r="C28" s="122"/>
      <c r="D28" s="34" t="s">
        <v>26</v>
      </c>
      <c r="E28" s="35">
        <v>3000</v>
      </c>
      <c r="F28" s="34">
        <f>SUM(F48,F65,F82,F99,F116,F133,F150,F167,F184,F201)</f>
        <v>0</v>
      </c>
      <c r="G28" s="35">
        <f t="shared" ref="G28:G38" si="0">F28*E28</f>
        <v>0</v>
      </c>
      <c r="H28" s="159">
        <v>0.25</v>
      </c>
      <c r="I28" s="37">
        <f>G28*1/4</f>
        <v>0</v>
      </c>
    </row>
    <row r="29" spans="2:12" s="21" customFormat="1" ht="18" customHeight="1" thickBot="1" x14ac:dyDescent="0.2">
      <c r="B29" s="122"/>
      <c r="C29" s="122"/>
      <c r="D29" s="38" t="s">
        <v>28</v>
      </c>
      <c r="E29" s="39">
        <v>11000</v>
      </c>
      <c r="F29" s="38">
        <f>SUM(F49,F66,F83,F100,F117,F134,F151,F168,F185,F202)</f>
        <v>0</v>
      </c>
      <c r="G29" s="39">
        <f t="shared" si="0"/>
        <v>0</v>
      </c>
      <c r="H29" s="160">
        <v>0.25</v>
      </c>
      <c r="I29" s="41">
        <f>G29*1/4</f>
        <v>0</v>
      </c>
    </row>
    <row r="30" spans="2:12" s="21" customFormat="1" ht="18" customHeight="1" x14ac:dyDescent="0.15">
      <c r="B30" s="122"/>
      <c r="C30" s="122"/>
      <c r="D30" s="42" t="s">
        <v>29</v>
      </c>
      <c r="E30" s="43">
        <v>19000</v>
      </c>
      <c r="F30" s="42">
        <f>SUM(F50,F67,F84,F101,F118,F135,F152,F169,F186,F203)</f>
        <v>0</v>
      </c>
      <c r="G30" s="43">
        <f t="shared" si="0"/>
        <v>0</v>
      </c>
      <c r="H30" s="161">
        <v>0.25</v>
      </c>
      <c r="I30" s="45">
        <f>G30*1/4</f>
        <v>0</v>
      </c>
    </row>
    <row r="31" spans="2:12" s="21" customFormat="1" ht="18" customHeight="1" x14ac:dyDescent="0.15">
      <c r="B31" s="123" t="s">
        <v>30</v>
      </c>
      <c r="C31" s="123"/>
      <c r="D31" s="46" t="s">
        <v>26</v>
      </c>
      <c r="E31" s="47">
        <v>3000</v>
      </c>
      <c r="F31" s="46">
        <f>SUM(F51,F68,F85,F102,F119,F136,F153,F170,F187,F204,)</f>
        <v>0</v>
      </c>
      <c r="G31" s="47">
        <f t="shared" si="0"/>
        <v>0</v>
      </c>
      <c r="H31" s="162">
        <v>0.25</v>
      </c>
      <c r="I31" s="49">
        <f>G31*1/4</f>
        <v>0</v>
      </c>
    </row>
    <row r="32" spans="2:12" s="21" customFormat="1" ht="18" customHeight="1" x14ac:dyDescent="0.15">
      <c r="B32" s="123"/>
      <c r="C32" s="123"/>
      <c r="D32" s="38" t="s">
        <v>28</v>
      </c>
      <c r="E32" s="39">
        <v>11000</v>
      </c>
      <c r="F32" s="38">
        <f>SUM(F52,F69,F86,F103,F120,F137,F154,F171,F188,F205)</f>
        <v>0</v>
      </c>
      <c r="G32" s="39">
        <f t="shared" si="0"/>
        <v>0</v>
      </c>
      <c r="H32" s="160">
        <v>0.25</v>
      </c>
      <c r="I32" s="41">
        <f>G32*1/4</f>
        <v>0</v>
      </c>
    </row>
    <row r="33" spans="2:9" s="21" customFormat="1" ht="18" customHeight="1" x14ac:dyDescent="0.15">
      <c r="B33" s="123"/>
      <c r="C33" s="123"/>
      <c r="D33" s="38" t="s">
        <v>31</v>
      </c>
      <c r="E33" s="39">
        <v>19000</v>
      </c>
      <c r="F33" s="38">
        <f>SUM(F53,F70,F87,F104,F121,F138,F155,F172,F189,F206)</f>
        <v>0</v>
      </c>
      <c r="G33" s="39">
        <f t="shared" si="0"/>
        <v>0</v>
      </c>
      <c r="H33" s="160">
        <v>0.25</v>
      </c>
      <c r="I33" s="41">
        <f>G33*1/4</f>
        <v>0</v>
      </c>
    </row>
    <row r="34" spans="2:9" s="21" customFormat="1" ht="18" customHeight="1" x14ac:dyDescent="0.15">
      <c r="B34" s="123"/>
      <c r="C34" s="123"/>
      <c r="D34" s="42" t="s">
        <v>32</v>
      </c>
      <c r="E34" s="43">
        <v>27000</v>
      </c>
      <c r="F34" s="42">
        <f>SUM(F54,F71,F88,F105,F122,F139,F156,F173,F190,F207)</f>
        <v>0</v>
      </c>
      <c r="G34" s="43">
        <f t="shared" si="0"/>
        <v>0</v>
      </c>
      <c r="H34" s="161">
        <v>0.25</v>
      </c>
      <c r="I34" s="45">
        <f>G34*1/4</f>
        <v>0</v>
      </c>
    </row>
    <row r="35" spans="2:9" s="21" customFormat="1" ht="18" customHeight="1" thickBot="1" x14ac:dyDescent="0.2">
      <c r="B35" s="124" t="s">
        <v>33</v>
      </c>
      <c r="C35" s="124"/>
      <c r="D35" s="46" t="s">
        <v>28</v>
      </c>
      <c r="E35" s="47">
        <v>3000</v>
      </c>
      <c r="F35" s="46">
        <f>SUM(F55,F72,F89,F106,F123,F140,F157,F174,F191,F208,)</f>
        <v>0</v>
      </c>
      <c r="G35" s="47">
        <f t="shared" si="0"/>
        <v>0</v>
      </c>
      <c r="H35" s="162">
        <v>0.25</v>
      </c>
      <c r="I35" s="49">
        <f>G35*1/4</f>
        <v>0</v>
      </c>
    </row>
    <row r="36" spans="2:9" s="21" customFormat="1" ht="18" customHeight="1" thickTop="1" thickBot="1" x14ac:dyDescent="0.2">
      <c r="B36" s="124"/>
      <c r="C36" s="124"/>
      <c r="D36" s="38" t="s">
        <v>31</v>
      </c>
      <c r="E36" s="39">
        <v>11000</v>
      </c>
      <c r="F36" s="38">
        <f>SUM(F56,F73,F90,F107,F124,F141,F158,F175,F192,F209)</f>
        <v>0</v>
      </c>
      <c r="G36" s="39">
        <f t="shared" si="0"/>
        <v>0</v>
      </c>
      <c r="H36" s="160">
        <v>0.25</v>
      </c>
      <c r="I36" s="41">
        <f>G36*1/4</f>
        <v>0</v>
      </c>
    </row>
    <row r="37" spans="2:9" s="21" customFormat="1" ht="18" customHeight="1" thickTop="1" thickBot="1" x14ac:dyDescent="0.2">
      <c r="B37" s="124"/>
      <c r="C37" s="124"/>
      <c r="D37" s="38" t="s">
        <v>34</v>
      </c>
      <c r="E37" s="39">
        <v>19000</v>
      </c>
      <c r="F37" s="38">
        <f>SUM(F57,F74,F91,F108,F125,F142,F159,F176,F193,F210,)</f>
        <v>0</v>
      </c>
      <c r="G37" s="39">
        <f t="shared" si="0"/>
        <v>0</v>
      </c>
      <c r="H37" s="160">
        <v>0.25</v>
      </c>
      <c r="I37" s="41">
        <f>G37*1/4</f>
        <v>0</v>
      </c>
    </row>
    <row r="38" spans="2:9" s="21" customFormat="1" ht="18" customHeight="1" thickTop="1" thickBot="1" x14ac:dyDescent="0.2">
      <c r="B38" s="124"/>
      <c r="C38" s="124"/>
      <c r="D38" s="50" t="s">
        <v>35</v>
      </c>
      <c r="E38" s="51">
        <v>28000</v>
      </c>
      <c r="F38" s="50">
        <f>SUM(F58,F75,F92,F109,F126,F143,F160,F177,F194,F211)</f>
        <v>0</v>
      </c>
      <c r="G38" s="51">
        <f t="shared" si="0"/>
        <v>0</v>
      </c>
      <c r="H38" s="163">
        <v>0.25</v>
      </c>
      <c r="I38" s="53">
        <f>G38*1/4</f>
        <v>0</v>
      </c>
    </row>
    <row r="39" spans="2:9" s="21" customFormat="1" ht="18" customHeight="1" thickTop="1" thickBot="1" x14ac:dyDescent="0.2">
      <c r="B39" s="125" t="s">
        <v>36</v>
      </c>
      <c r="C39" s="125"/>
      <c r="D39" s="125"/>
      <c r="E39" s="125"/>
      <c r="F39" s="54">
        <f>SUM(F28:F38)</f>
        <v>0</v>
      </c>
      <c r="G39" s="55">
        <f>SUM(G28:G38)</f>
        <v>0</v>
      </c>
      <c r="H39" s="56" t="s">
        <v>37</v>
      </c>
      <c r="I39" s="57">
        <f>SUM(I28:I38)</f>
        <v>0</v>
      </c>
    </row>
    <row r="40" spans="2:9" ht="9" customHeight="1" x14ac:dyDescent="0.15">
      <c r="G40" s="58"/>
      <c r="I40" s="58"/>
    </row>
    <row r="41" spans="2:9" ht="9" customHeight="1" x14ac:dyDescent="0.15">
      <c r="B41" s="19"/>
      <c r="G41" s="58"/>
      <c r="I41" s="58"/>
    </row>
    <row r="42" spans="2:9" ht="16.5" customHeight="1" x14ac:dyDescent="0.15">
      <c r="B42" s="19" t="s">
        <v>38</v>
      </c>
      <c r="C42" s="19"/>
      <c r="G42" s="58"/>
      <c r="I42" s="58"/>
    </row>
    <row r="43" spans="2:9" ht="9.75" customHeight="1" x14ac:dyDescent="0.15">
      <c r="G43" s="58"/>
      <c r="I43" s="58"/>
    </row>
    <row r="44" spans="2:9" ht="16.5" customHeight="1" x14ac:dyDescent="0.15">
      <c r="C44" s="59" t="s">
        <v>39</v>
      </c>
      <c r="D44" s="59"/>
      <c r="G44" s="58"/>
      <c r="I44" s="58"/>
    </row>
    <row r="45" spans="2:9" ht="6.75" customHeight="1" x14ac:dyDescent="0.15">
      <c r="G45" s="58"/>
      <c r="I45" s="58"/>
    </row>
    <row r="46" spans="2:9" s="21" customFormat="1" ht="15" customHeight="1" x14ac:dyDescent="0.15">
      <c r="B46" s="60"/>
      <c r="C46" s="3" t="s">
        <v>17</v>
      </c>
      <c r="D46" s="3"/>
      <c r="E46" s="61" t="s">
        <v>18</v>
      </c>
      <c r="F46" s="2" t="s">
        <v>19</v>
      </c>
      <c r="G46" s="1" t="s">
        <v>20</v>
      </c>
      <c r="H46" s="2" t="s">
        <v>21</v>
      </c>
      <c r="I46" s="120" t="s">
        <v>22</v>
      </c>
    </row>
    <row r="47" spans="2:9" s="21" customFormat="1" ht="15" customHeight="1" x14ac:dyDescent="0.15">
      <c r="B47" s="60"/>
      <c r="C47" s="62" t="s">
        <v>23</v>
      </c>
      <c r="D47" s="33" t="s">
        <v>24</v>
      </c>
      <c r="E47" s="63"/>
      <c r="F47" s="2"/>
      <c r="G47" s="1"/>
      <c r="H47" s="2"/>
      <c r="I47" s="120"/>
    </row>
    <row r="48" spans="2:9" s="21" customFormat="1" ht="15" customHeight="1" x14ac:dyDescent="0.15">
      <c r="B48" s="60"/>
      <c r="C48" s="122" t="s">
        <v>25</v>
      </c>
      <c r="D48" s="34" t="s">
        <v>26</v>
      </c>
      <c r="E48" s="35">
        <v>3000</v>
      </c>
      <c r="F48" s="34"/>
      <c r="G48" s="35">
        <f t="shared" ref="G48:G58" si="1">F48*E48</f>
        <v>0</v>
      </c>
      <c r="H48" s="159">
        <v>0.25</v>
      </c>
      <c r="I48" s="37">
        <f>G48*1/4</f>
        <v>0</v>
      </c>
    </row>
    <row r="49" spans="2:10" s="21" customFormat="1" ht="15" customHeight="1" x14ac:dyDescent="0.15">
      <c r="B49" s="60"/>
      <c r="C49" s="122"/>
      <c r="D49" s="38" t="s">
        <v>28</v>
      </c>
      <c r="E49" s="39">
        <v>11000</v>
      </c>
      <c r="F49" s="38"/>
      <c r="G49" s="39">
        <f t="shared" si="1"/>
        <v>0</v>
      </c>
      <c r="H49" s="160">
        <v>0.25</v>
      </c>
      <c r="I49" s="41">
        <f>G49*1/4</f>
        <v>0</v>
      </c>
    </row>
    <row r="50" spans="2:10" s="21" customFormat="1" ht="15" customHeight="1" x14ac:dyDescent="0.15">
      <c r="B50" s="60"/>
      <c r="C50" s="122"/>
      <c r="D50" s="42" t="s">
        <v>29</v>
      </c>
      <c r="E50" s="43">
        <v>19000</v>
      </c>
      <c r="F50" s="42"/>
      <c r="G50" s="43">
        <f t="shared" si="1"/>
        <v>0</v>
      </c>
      <c r="H50" s="161">
        <v>0.25</v>
      </c>
      <c r="I50" s="45">
        <f>G50*1/4</f>
        <v>0</v>
      </c>
    </row>
    <row r="51" spans="2:10" s="21" customFormat="1" ht="15" customHeight="1" x14ac:dyDescent="0.15">
      <c r="B51" s="60"/>
      <c r="C51" s="126" t="s">
        <v>30</v>
      </c>
      <c r="D51" s="46" t="s">
        <v>26</v>
      </c>
      <c r="E51" s="47">
        <v>3000</v>
      </c>
      <c r="F51" s="46"/>
      <c r="G51" s="47">
        <f t="shared" si="1"/>
        <v>0</v>
      </c>
      <c r="H51" s="162">
        <v>0.25</v>
      </c>
      <c r="I51" s="49">
        <f>G51*1/4</f>
        <v>0</v>
      </c>
    </row>
    <row r="52" spans="2:10" s="21" customFormat="1" ht="15" customHeight="1" x14ac:dyDescent="0.15">
      <c r="B52" s="60"/>
      <c r="C52" s="126"/>
      <c r="D52" s="38" t="s">
        <v>28</v>
      </c>
      <c r="E52" s="39">
        <v>11000</v>
      </c>
      <c r="F52" s="38"/>
      <c r="G52" s="39">
        <f t="shared" si="1"/>
        <v>0</v>
      </c>
      <c r="H52" s="160">
        <v>0.25</v>
      </c>
      <c r="I52" s="41">
        <f>G52*1/4</f>
        <v>0</v>
      </c>
    </row>
    <row r="53" spans="2:10" ht="15" customHeight="1" x14ac:dyDescent="0.15">
      <c r="C53" s="126"/>
      <c r="D53" s="38" t="s">
        <v>31</v>
      </c>
      <c r="E53" s="39">
        <v>19000</v>
      </c>
      <c r="F53" s="38"/>
      <c r="G53" s="39">
        <f t="shared" si="1"/>
        <v>0</v>
      </c>
      <c r="H53" s="160">
        <v>0.25</v>
      </c>
      <c r="I53" s="41">
        <f>G53*1/4</f>
        <v>0</v>
      </c>
    </row>
    <row r="54" spans="2:10" ht="15" customHeight="1" x14ac:dyDescent="0.15">
      <c r="C54" s="126"/>
      <c r="D54" s="42" t="s">
        <v>32</v>
      </c>
      <c r="E54" s="43">
        <v>27000</v>
      </c>
      <c r="F54" s="42"/>
      <c r="G54" s="43">
        <f t="shared" si="1"/>
        <v>0</v>
      </c>
      <c r="H54" s="161">
        <v>0.25</v>
      </c>
      <c r="I54" s="45">
        <f>G54*1/4</f>
        <v>0</v>
      </c>
    </row>
    <row r="55" spans="2:10" ht="15" customHeight="1" x14ac:dyDescent="0.15">
      <c r="C55" s="124" t="s">
        <v>33</v>
      </c>
      <c r="D55" s="46" t="s">
        <v>28</v>
      </c>
      <c r="E55" s="47">
        <v>3000</v>
      </c>
      <c r="F55" s="46"/>
      <c r="G55" s="47">
        <f t="shared" si="1"/>
        <v>0</v>
      </c>
      <c r="H55" s="162">
        <v>0.25</v>
      </c>
      <c r="I55" s="49">
        <f>G55*1/4</f>
        <v>0</v>
      </c>
    </row>
    <row r="56" spans="2:10" ht="15" customHeight="1" x14ac:dyDescent="0.15">
      <c r="C56" s="124"/>
      <c r="D56" s="38" t="s">
        <v>31</v>
      </c>
      <c r="E56" s="39">
        <v>11000</v>
      </c>
      <c r="F56" s="38"/>
      <c r="G56" s="39">
        <f t="shared" si="1"/>
        <v>0</v>
      </c>
      <c r="H56" s="160">
        <v>0.25</v>
      </c>
      <c r="I56" s="41">
        <f>G56*1/4</f>
        <v>0</v>
      </c>
    </row>
    <row r="57" spans="2:10" s="21" customFormat="1" ht="15" customHeight="1" x14ac:dyDescent="0.15">
      <c r="B57" s="60"/>
      <c r="C57" s="124"/>
      <c r="D57" s="38" t="s">
        <v>34</v>
      </c>
      <c r="E57" s="39">
        <v>19000</v>
      </c>
      <c r="F57" s="38"/>
      <c r="G57" s="39">
        <f t="shared" si="1"/>
        <v>0</v>
      </c>
      <c r="H57" s="160">
        <v>0.25</v>
      </c>
      <c r="I57" s="41">
        <f>G57*1/4</f>
        <v>0</v>
      </c>
    </row>
    <row r="58" spans="2:10" s="21" customFormat="1" ht="15" customHeight="1" x14ac:dyDescent="0.15">
      <c r="B58" s="60"/>
      <c r="C58" s="124"/>
      <c r="D58" s="50" t="s">
        <v>35</v>
      </c>
      <c r="E58" s="51">
        <v>28000</v>
      </c>
      <c r="F58" s="50"/>
      <c r="G58" s="51">
        <f t="shared" si="1"/>
        <v>0</v>
      </c>
      <c r="H58" s="163">
        <v>0.25</v>
      </c>
      <c r="I58" s="53">
        <f>G58*1/4</f>
        <v>0</v>
      </c>
    </row>
    <row r="59" spans="2:10" s="21" customFormat="1" ht="15" customHeight="1" x14ac:dyDescent="0.15">
      <c r="B59" s="60"/>
      <c r="C59" s="127" t="s">
        <v>36</v>
      </c>
      <c r="D59" s="127"/>
      <c r="E59" s="127"/>
      <c r="F59" s="54">
        <f>SUM(F48:F58)</f>
        <v>0</v>
      </c>
      <c r="G59" s="55">
        <f>SUM(G48:G58)</f>
        <v>0</v>
      </c>
      <c r="H59" s="56" t="s">
        <v>37</v>
      </c>
      <c r="I59" s="57">
        <f>SUM(I48:I58)</f>
        <v>0</v>
      </c>
    </row>
    <row r="60" spans="2:10" s="21" customFormat="1" ht="15" customHeight="1" x14ac:dyDescent="0.15">
      <c r="B60" s="60"/>
      <c r="C60" s="15"/>
      <c r="D60" s="15"/>
      <c r="E60" s="15"/>
      <c r="F60" s="15"/>
      <c r="G60" s="58"/>
      <c r="H60" s="15"/>
      <c r="I60" s="58"/>
      <c r="J60" s="15"/>
    </row>
    <row r="61" spans="2:10" ht="15" customHeight="1" x14ac:dyDescent="0.15">
      <c r="C61" s="59" t="s">
        <v>40</v>
      </c>
      <c r="D61" s="59"/>
      <c r="G61" s="58"/>
      <c r="I61" s="58"/>
    </row>
    <row r="62" spans="2:10" ht="15" customHeight="1" x14ac:dyDescent="0.15">
      <c r="G62" s="58"/>
      <c r="I62" s="58"/>
    </row>
    <row r="63" spans="2:10" ht="15" customHeight="1" x14ac:dyDescent="0.15">
      <c r="C63" s="3" t="s">
        <v>17</v>
      </c>
      <c r="D63" s="3"/>
      <c r="E63" s="61" t="s">
        <v>18</v>
      </c>
      <c r="F63" s="2" t="s">
        <v>19</v>
      </c>
      <c r="G63" s="1" t="s">
        <v>20</v>
      </c>
      <c r="H63" s="2" t="s">
        <v>21</v>
      </c>
      <c r="I63" s="120" t="s">
        <v>22</v>
      </c>
    </row>
    <row r="64" spans="2:10" ht="15" customHeight="1" x14ac:dyDescent="0.15">
      <c r="C64" s="62" t="s">
        <v>23</v>
      </c>
      <c r="D64" s="33" t="s">
        <v>24</v>
      </c>
      <c r="E64" s="63"/>
      <c r="F64" s="2"/>
      <c r="G64" s="1"/>
      <c r="H64" s="2"/>
      <c r="I64" s="120"/>
    </row>
    <row r="65" spans="3:9" ht="15" customHeight="1" x14ac:dyDescent="0.15">
      <c r="C65" s="122" t="s">
        <v>25</v>
      </c>
      <c r="D65" s="34" t="s">
        <v>26</v>
      </c>
      <c r="E65" s="35">
        <v>3000</v>
      </c>
      <c r="F65" s="34"/>
      <c r="G65" s="35">
        <f t="shared" ref="G65:G75" si="2">F65*E65</f>
        <v>0</v>
      </c>
      <c r="H65" s="159">
        <v>0.25</v>
      </c>
      <c r="I65" s="37">
        <f>G65*1/4</f>
        <v>0</v>
      </c>
    </row>
    <row r="66" spans="3:9" ht="15" customHeight="1" x14ac:dyDescent="0.15">
      <c r="C66" s="122"/>
      <c r="D66" s="38" t="s">
        <v>28</v>
      </c>
      <c r="E66" s="39">
        <v>11000</v>
      </c>
      <c r="F66" s="38"/>
      <c r="G66" s="39">
        <f t="shared" si="2"/>
        <v>0</v>
      </c>
      <c r="H66" s="160">
        <v>0.25</v>
      </c>
      <c r="I66" s="41">
        <f>G66*1/4</f>
        <v>0</v>
      </c>
    </row>
    <row r="67" spans="3:9" ht="15" customHeight="1" x14ac:dyDescent="0.15">
      <c r="C67" s="122"/>
      <c r="D67" s="42" t="s">
        <v>29</v>
      </c>
      <c r="E67" s="43">
        <v>19000</v>
      </c>
      <c r="F67" s="42"/>
      <c r="G67" s="43">
        <f t="shared" si="2"/>
        <v>0</v>
      </c>
      <c r="H67" s="161">
        <v>0.25</v>
      </c>
      <c r="I67" s="45">
        <f>G67*1/4</f>
        <v>0</v>
      </c>
    </row>
    <row r="68" spans="3:9" ht="15" customHeight="1" x14ac:dyDescent="0.15">
      <c r="C68" s="126" t="s">
        <v>30</v>
      </c>
      <c r="D68" s="46" t="s">
        <v>26</v>
      </c>
      <c r="E68" s="47">
        <v>3000</v>
      </c>
      <c r="F68" s="46"/>
      <c r="G68" s="47">
        <f t="shared" si="2"/>
        <v>0</v>
      </c>
      <c r="H68" s="162">
        <v>0.25</v>
      </c>
      <c r="I68" s="49">
        <f>G68*1/4</f>
        <v>0</v>
      </c>
    </row>
    <row r="69" spans="3:9" ht="15" customHeight="1" x14ac:dyDescent="0.15">
      <c r="C69" s="126"/>
      <c r="D69" s="38" t="s">
        <v>28</v>
      </c>
      <c r="E69" s="39">
        <v>11000</v>
      </c>
      <c r="F69" s="38"/>
      <c r="G69" s="39">
        <f t="shared" si="2"/>
        <v>0</v>
      </c>
      <c r="H69" s="160">
        <v>0.25</v>
      </c>
      <c r="I69" s="41">
        <f>G69*1/4</f>
        <v>0</v>
      </c>
    </row>
    <row r="70" spans="3:9" ht="15" customHeight="1" x14ac:dyDescent="0.15">
      <c r="C70" s="126"/>
      <c r="D70" s="38" t="s">
        <v>31</v>
      </c>
      <c r="E70" s="39">
        <v>19000</v>
      </c>
      <c r="F70" s="38"/>
      <c r="G70" s="39">
        <f t="shared" si="2"/>
        <v>0</v>
      </c>
      <c r="H70" s="160">
        <v>0.25</v>
      </c>
      <c r="I70" s="41">
        <f>G70*1/4</f>
        <v>0</v>
      </c>
    </row>
    <row r="71" spans="3:9" ht="15" customHeight="1" x14ac:dyDescent="0.15">
      <c r="C71" s="126"/>
      <c r="D71" s="42" t="s">
        <v>32</v>
      </c>
      <c r="E71" s="43">
        <v>27000</v>
      </c>
      <c r="F71" s="42"/>
      <c r="G71" s="43">
        <f t="shared" si="2"/>
        <v>0</v>
      </c>
      <c r="H71" s="161">
        <v>0.25</v>
      </c>
      <c r="I71" s="45">
        <f>G71*1/4</f>
        <v>0</v>
      </c>
    </row>
    <row r="72" spans="3:9" ht="15" customHeight="1" x14ac:dyDescent="0.15">
      <c r="C72" s="124" t="s">
        <v>33</v>
      </c>
      <c r="D72" s="46" t="s">
        <v>28</v>
      </c>
      <c r="E72" s="47">
        <v>3000</v>
      </c>
      <c r="F72" s="46"/>
      <c r="G72" s="47">
        <f t="shared" si="2"/>
        <v>0</v>
      </c>
      <c r="H72" s="162">
        <v>0.25</v>
      </c>
      <c r="I72" s="49">
        <f>G72*1/4</f>
        <v>0</v>
      </c>
    </row>
    <row r="73" spans="3:9" ht="15" customHeight="1" x14ac:dyDescent="0.15">
      <c r="C73" s="124"/>
      <c r="D73" s="38" t="s">
        <v>31</v>
      </c>
      <c r="E73" s="39">
        <v>11000</v>
      </c>
      <c r="F73" s="38"/>
      <c r="G73" s="39">
        <f t="shared" si="2"/>
        <v>0</v>
      </c>
      <c r="H73" s="160">
        <v>0.25</v>
      </c>
      <c r="I73" s="41">
        <f>G73*1/4</f>
        <v>0</v>
      </c>
    </row>
    <row r="74" spans="3:9" ht="15" customHeight="1" x14ac:dyDescent="0.15">
      <c r="C74" s="124"/>
      <c r="D74" s="38" t="s">
        <v>34</v>
      </c>
      <c r="E74" s="39">
        <v>19000</v>
      </c>
      <c r="F74" s="38"/>
      <c r="G74" s="39">
        <f t="shared" si="2"/>
        <v>0</v>
      </c>
      <c r="H74" s="160">
        <v>0.25</v>
      </c>
      <c r="I74" s="41">
        <f>G74*1/4</f>
        <v>0</v>
      </c>
    </row>
    <row r="75" spans="3:9" ht="15" customHeight="1" x14ac:dyDescent="0.15">
      <c r="C75" s="124"/>
      <c r="D75" s="50" t="s">
        <v>35</v>
      </c>
      <c r="E75" s="51">
        <v>28000</v>
      </c>
      <c r="F75" s="50"/>
      <c r="G75" s="51">
        <f t="shared" si="2"/>
        <v>0</v>
      </c>
      <c r="H75" s="163">
        <v>0.25</v>
      </c>
      <c r="I75" s="53">
        <f>G75*1/4</f>
        <v>0</v>
      </c>
    </row>
    <row r="76" spans="3:9" ht="15" customHeight="1" x14ac:dyDescent="0.15">
      <c r="C76" s="127" t="s">
        <v>36</v>
      </c>
      <c r="D76" s="127"/>
      <c r="E76" s="127"/>
      <c r="F76" s="54">
        <f>SUM(F65:F75)</f>
        <v>0</v>
      </c>
      <c r="G76" s="55">
        <f>SUM(G65:G75)</f>
        <v>0</v>
      </c>
      <c r="H76" s="56" t="s">
        <v>37</v>
      </c>
      <c r="I76" s="57">
        <f>SUM(I65:I75)</f>
        <v>0</v>
      </c>
    </row>
    <row r="77" spans="3:9" ht="15" customHeight="1" x14ac:dyDescent="0.15"/>
    <row r="78" spans="3:9" ht="15" customHeight="1" x14ac:dyDescent="0.15">
      <c r="C78" s="59" t="s">
        <v>41</v>
      </c>
      <c r="D78" s="59"/>
      <c r="G78" s="58"/>
      <c r="I78" s="58"/>
    </row>
    <row r="79" spans="3:9" ht="15" customHeight="1" x14ac:dyDescent="0.15">
      <c r="G79" s="58"/>
      <c r="I79" s="58"/>
    </row>
    <row r="80" spans="3:9" ht="15" customHeight="1" x14ac:dyDescent="0.15">
      <c r="C80" s="3" t="s">
        <v>17</v>
      </c>
      <c r="D80" s="3"/>
      <c r="E80" s="61" t="s">
        <v>18</v>
      </c>
      <c r="F80" s="2" t="s">
        <v>19</v>
      </c>
      <c r="G80" s="1" t="s">
        <v>20</v>
      </c>
      <c r="H80" s="2" t="s">
        <v>21</v>
      </c>
      <c r="I80" s="120" t="s">
        <v>22</v>
      </c>
    </row>
    <row r="81" spans="3:9" ht="15" customHeight="1" x14ac:dyDescent="0.15">
      <c r="C81" s="62" t="s">
        <v>23</v>
      </c>
      <c r="D81" s="33" t="s">
        <v>24</v>
      </c>
      <c r="E81" s="63"/>
      <c r="F81" s="2"/>
      <c r="G81" s="1"/>
      <c r="H81" s="2"/>
      <c r="I81" s="120"/>
    </row>
    <row r="82" spans="3:9" ht="15" customHeight="1" x14ac:dyDescent="0.15">
      <c r="C82" s="122" t="s">
        <v>25</v>
      </c>
      <c r="D82" s="34" t="s">
        <v>26</v>
      </c>
      <c r="E82" s="35">
        <v>3000</v>
      </c>
      <c r="F82" s="34"/>
      <c r="G82" s="35">
        <f t="shared" ref="G82:G92" si="3">F82*E82</f>
        <v>0</v>
      </c>
      <c r="H82" s="159">
        <v>0.25</v>
      </c>
      <c r="I82" s="37">
        <f>G82*1/4</f>
        <v>0</v>
      </c>
    </row>
    <row r="83" spans="3:9" ht="15" customHeight="1" x14ac:dyDescent="0.15">
      <c r="C83" s="122"/>
      <c r="D83" s="38" t="s">
        <v>28</v>
      </c>
      <c r="E83" s="39">
        <v>11000</v>
      </c>
      <c r="F83" s="38"/>
      <c r="G83" s="39">
        <f t="shared" si="3"/>
        <v>0</v>
      </c>
      <c r="H83" s="160">
        <v>0.25</v>
      </c>
      <c r="I83" s="41">
        <f>G83*1/4</f>
        <v>0</v>
      </c>
    </row>
    <row r="84" spans="3:9" ht="15" customHeight="1" x14ac:dyDescent="0.15">
      <c r="C84" s="122"/>
      <c r="D84" s="42" t="s">
        <v>29</v>
      </c>
      <c r="E84" s="43">
        <v>19000</v>
      </c>
      <c r="F84" s="42"/>
      <c r="G84" s="43">
        <f t="shared" si="3"/>
        <v>0</v>
      </c>
      <c r="H84" s="161">
        <v>0.25</v>
      </c>
      <c r="I84" s="45">
        <f>G84*1/4</f>
        <v>0</v>
      </c>
    </row>
    <row r="85" spans="3:9" ht="15" customHeight="1" x14ac:dyDescent="0.15">
      <c r="C85" s="126" t="s">
        <v>30</v>
      </c>
      <c r="D85" s="46" t="s">
        <v>26</v>
      </c>
      <c r="E85" s="47">
        <v>3000</v>
      </c>
      <c r="F85" s="46"/>
      <c r="G85" s="47">
        <f t="shared" si="3"/>
        <v>0</v>
      </c>
      <c r="H85" s="162">
        <v>0.25</v>
      </c>
      <c r="I85" s="49">
        <f>G85*1/4</f>
        <v>0</v>
      </c>
    </row>
    <row r="86" spans="3:9" ht="15" customHeight="1" x14ac:dyDescent="0.15">
      <c r="C86" s="126"/>
      <c r="D86" s="38" t="s">
        <v>28</v>
      </c>
      <c r="E86" s="39">
        <v>11000</v>
      </c>
      <c r="F86" s="38"/>
      <c r="G86" s="39">
        <f t="shared" si="3"/>
        <v>0</v>
      </c>
      <c r="H86" s="160">
        <v>0.25</v>
      </c>
      <c r="I86" s="41">
        <f>G86*1/4</f>
        <v>0</v>
      </c>
    </row>
    <row r="87" spans="3:9" ht="15" customHeight="1" x14ac:dyDescent="0.15">
      <c r="C87" s="126"/>
      <c r="D87" s="38" t="s">
        <v>31</v>
      </c>
      <c r="E87" s="39">
        <v>19000</v>
      </c>
      <c r="F87" s="38"/>
      <c r="G87" s="39">
        <f t="shared" si="3"/>
        <v>0</v>
      </c>
      <c r="H87" s="160">
        <v>0.25</v>
      </c>
      <c r="I87" s="41">
        <f>G87*1/4</f>
        <v>0</v>
      </c>
    </row>
    <row r="88" spans="3:9" ht="15" customHeight="1" x14ac:dyDescent="0.15">
      <c r="C88" s="126"/>
      <c r="D88" s="42" t="s">
        <v>32</v>
      </c>
      <c r="E88" s="43">
        <v>27000</v>
      </c>
      <c r="F88" s="42"/>
      <c r="G88" s="43">
        <f t="shared" si="3"/>
        <v>0</v>
      </c>
      <c r="H88" s="161">
        <v>0.25</v>
      </c>
      <c r="I88" s="45">
        <f>G88*1/4</f>
        <v>0</v>
      </c>
    </row>
    <row r="89" spans="3:9" ht="15" customHeight="1" x14ac:dyDescent="0.15">
      <c r="C89" s="124" t="s">
        <v>33</v>
      </c>
      <c r="D89" s="46" t="s">
        <v>28</v>
      </c>
      <c r="E89" s="47">
        <v>3000</v>
      </c>
      <c r="F89" s="46"/>
      <c r="G89" s="47">
        <f t="shared" si="3"/>
        <v>0</v>
      </c>
      <c r="H89" s="162">
        <v>0.25</v>
      </c>
      <c r="I89" s="49">
        <f>G89*1/4</f>
        <v>0</v>
      </c>
    </row>
    <row r="90" spans="3:9" ht="15" customHeight="1" x14ac:dyDescent="0.15">
      <c r="C90" s="124"/>
      <c r="D90" s="38" t="s">
        <v>31</v>
      </c>
      <c r="E90" s="39">
        <v>11000</v>
      </c>
      <c r="F90" s="38"/>
      <c r="G90" s="39">
        <f t="shared" si="3"/>
        <v>0</v>
      </c>
      <c r="H90" s="160">
        <v>0.25</v>
      </c>
      <c r="I90" s="41">
        <f>G90*1/4</f>
        <v>0</v>
      </c>
    </row>
    <row r="91" spans="3:9" ht="15" customHeight="1" x14ac:dyDescent="0.15">
      <c r="C91" s="124"/>
      <c r="D91" s="38" t="s">
        <v>34</v>
      </c>
      <c r="E91" s="39">
        <v>19000</v>
      </c>
      <c r="F91" s="38"/>
      <c r="G91" s="39">
        <f t="shared" si="3"/>
        <v>0</v>
      </c>
      <c r="H91" s="160">
        <v>0.25</v>
      </c>
      <c r="I91" s="41">
        <f>G91*1/4</f>
        <v>0</v>
      </c>
    </row>
    <row r="92" spans="3:9" ht="15" customHeight="1" x14ac:dyDescent="0.15">
      <c r="C92" s="124"/>
      <c r="D92" s="50" t="s">
        <v>35</v>
      </c>
      <c r="E92" s="51">
        <v>28000</v>
      </c>
      <c r="F92" s="50"/>
      <c r="G92" s="51">
        <f t="shared" si="3"/>
        <v>0</v>
      </c>
      <c r="H92" s="163">
        <v>0.25</v>
      </c>
      <c r="I92" s="53">
        <f>G92*1/4</f>
        <v>0</v>
      </c>
    </row>
    <row r="93" spans="3:9" ht="15" customHeight="1" x14ac:dyDescent="0.15">
      <c r="C93" s="127" t="s">
        <v>36</v>
      </c>
      <c r="D93" s="127"/>
      <c r="E93" s="127"/>
      <c r="F93" s="54">
        <f>SUM(F82:F92)</f>
        <v>0</v>
      </c>
      <c r="G93" s="55">
        <f>SUM(G82:G92)</f>
        <v>0</v>
      </c>
      <c r="H93" s="56" t="s">
        <v>37</v>
      </c>
      <c r="I93" s="57">
        <f>SUM(I82:I92)</f>
        <v>0</v>
      </c>
    </row>
    <row r="94" spans="3:9" ht="15" customHeight="1" x14ac:dyDescent="0.15"/>
    <row r="95" spans="3:9" ht="15" customHeight="1" x14ac:dyDescent="0.15">
      <c r="C95" s="59" t="s">
        <v>42</v>
      </c>
      <c r="D95" s="59"/>
      <c r="G95" s="58"/>
      <c r="I95" s="58"/>
    </row>
    <row r="96" spans="3:9" ht="15" customHeight="1" x14ac:dyDescent="0.15">
      <c r="G96" s="58"/>
      <c r="I96" s="58"/>
    </row>
    <row r="97" spans="3:9" ht="15" customHeight="1" x14ac:dyDescent="0.15">
      <c r="C97" s="3" t="s">
        <v>17</v>
      </c>
      <c r="D97" s="3"/>
      <c r="E97" s="61" t="s">
        <v>18</v>
      </c>
      <c r="F97" s="2" t="s">
        <v>19</v>
      </c>
      <c r="G97" s="1" t="s">
        <v>20</v>
      </c>
      <c r="H97" s="2" t="s">
        <v>21</v>
      </c>
      <c r="I97" s="120" t="s">
        <v>22</v>
      </c>
    </row>
    <row r="98" spans="3:9" ht="15" customHeight="1" x14ac:dyDescent="0.15">
      <c r="C98" s="62" t="s">
        <v>23</v>
      </c>
      <c r="D98" s="33" t="s">
        <v>24</v>
      </c>
      <c r="E98" s="63"/>
      <c r="F98" s="2"/>
      <c r="G98" s="1"/>
      <c r="H98" s="2"/>
      <c r="I98" s="120"/>
    </row>
    <row r="99" spans="3:9" ht="15" customHeight="1" x14ac:dyDescent="0.15">
      <c r="C99" s="122" t="s">
        <v>25</v>
      </c>
      <c r="D99" s="34" t="s">
        <v>26</v>
      </c>
      <c r="E99" s="35">
        <v>3000</v>
      </c>
      <c r="F99" s="34"/>
      <c r="G99" s="35">
        <f t="shared" ref="G99:G109" si="4">F99*E99</f>
        <v>0</v>
      </c>
      <c r="H99" s="159">
        <v>0.25</v>
      </c>
      <c r="I99" s="37">
        <f>G99*1/4</f>
        <v>0</v>
      </c>
    </row>
    <row r="100" spans="3:9" ht="15" customHeight="1" x14ac:dyDescent="0.15">
      <c r="C100" s="122"/>
      <c r="D100" s="38" t="s">
        <v>28</v>
      </c>
      <c r="E100" s="39">
        <v>11000</v>
      </c>
      <c r="F100" s="38"/>
      <c r="G100" s="39">
        <f t="shared" si="4"/>
        <v>0</v>
      </c>
      <c r="H100" s="160">
        <v>0.25</v>
      </c>
      <c r="I100" s="41">
        <f>G100*1/4</f>
        <v>0</v>
      </c>
    </row>
    <row r="101" spans="3:9" ht="15" customHeight="1" x14ac:dyDescent="0.15">
      <c r="C101" s="122"/>
      <c r="D101" s="42" t="s">
        <v>29</v>
      </c>
      <c r="E101" s="43">
        <v>19000</v>
      </c>
      <c r="F101" s="42"/>
      <c r="G101" s="43">
        <f t="shared" si="4"/>
        <v>0</v>
      </c>
      <c r="H101" s="161">
        <v>0.25</v>
      </c>
      <c r="I101" s="45">
        <f>G101*1/4</f>
        <v>0</v>
      </c>
    </row>
    <row r="102" spans="3:9" ht="15" customHeight="1" x14ac:dyDescent="0.15">
      <c r="C102" s="126" t="s">
        <v>30</v>
      </c>
      <c r="D102" s="46" t="s">
        <v>26</v>
      </c>
      <c r="E102" s="47">
        <v>3000</v>
      </c>
      <c r="F102" s="46"/>
      <c r="G102" s="47">
        <f t="shared" si="4"/>
        <v>0</v>
      </c>
      <c r="H102" s="162">
        <v>0.25</v>
      </c>
      <c r="I102" s="49">
        <f>G102*1/4</f>
        <v>0</v>
      </c>
    </row>
    <row r="103" spans="3:9" ht="15" customHeight="1" x14ac:dyDescent="0.15">
      <c r="C103" s="126"/>
      <c r="D103" s="38" t="s">
        <v>28</v>
      </c>
      <c r="E103" s="39">
        <v>11000</v>
      </c>
      <c r="F103" s="38"/>
      <c r="G103" s="39">
        <f t="shared" si="4"/>
        <v>0</v>
      </c>
      <c r="H103" s="160">
        <v>0.25</v>
      </c>
      <c r="I103" s="41">
        <f>G103*1/4</f>
        <v>0</v>
      </c>
    </row>
    <row r="104" spans="3:9" ht="15" customHeight="1" x14ac:dyDescent="0.15">
      <c r="C104" s="126"/>
      <c r="D104" s="38" t="s">
        <v>31</v>
      </c>
      <c r="E104" s="39">
        <v>19000</v>
      </c>
      <c r="F104" s="38"/>
      <c r="G104" s="39">
        <f t="shared" si="4"/>
        <v>0</v>
      </c>
      <c r="H104" s="160">
        <v>0.25</v>
      </c>
      <c r="I104" s="41">
        <f>G104*1/4</f>
        <v>0</v>
      </c>
    </row>
    <row r="105" spans="3:9" ht="15" customHeight="1" x14ac:dyDescent="0.15">
      <c r="C105" s="126"/>
      <c r="D105" s="42" t="s">
        <v>32</v>
      </c>
      <c r="E105" s="43">
        <v>27000</v>
      </c>
      <c r="F105" s="42"/>
      <c r="G105" s="43">
        <f t="shared" si="4"/>
        <v>0</v>
      </c>
      <c r="H105" s="161">
        <v>0.25</v>
      </c>
      <c r="I105" s="45">
        <f>G105*1/4</f>
        <v>0</v>
      </c>
    </row>
    <row r="106" spans="3:9" ht="15" customHeight="1" x14ac:dyDescent="0.15">
      <c r="C106" s="124" t="s">
        <v>33</v>
      </c>
      <c r="D106" s="46" t="s">
        <v>28</v>
      </c>
      <c r="E106" s="47">
        <v>3000</v>
      </c>
      <c r="F106" s="46"/>
      <c r="G106" s="47">
        <f t="shared" si="4"/>
        <v>0</v>
      </c>
      <c r="H106" s="162">
        <v>0.25</v>
      </c>
      <c r="I106" s="49">
        <f>G106*1/4</f>
        <v>0</v>
      </c>
    </row>
    <row r="107" spans="3:9" ht="15" customHeight="1" x14ac:dyDescent="0.15">
      <c r="C107" s="124"/>
      <c r="D107" s="38" t="s">
        <v>31</v>
      </c>
      <c r="E107" s="39">
        <v>11000</v>
      </c>
      <c r="F107" s="38"/>
      <c r="G107" s="39">
        <f t="shared" si="4"/>
        <v>0</v>
      </c>
      <c r="H107" s="160">
        <v>0.25</v>
      </c>
      <c r="I107" s="41">
        <f>G107*1/4</f>
        <v>0</v>
      </c>
    </row>
    <row r="108" spans="3:9" ht="15" customHeight="1" x14ac:dyDescent="0.15">
      <c r="C108" s="124"/>
      <c r="D108" s="38" t="s">
        <v>34</v>
      </c>
      <c r="E108" s="39">
        <v>19000</v>
      </c>
      <c r="F108" s="38"/>
      <c r="G108" s="39">
        <f t="shared" si="4"/>
        <v>0</v>
      </c>
      <c r="H108" s="160">
        <v>0.25</v>
      </c>
      <c r="I108" s="41">
        <f>G108*1/4</f>
        <v>0</v>
      </c>
    </row>
    <row r="109" spans="3:9" ht="15" customHeight="1" x14ac:dyDescent="0.15">
      <c r="C109" s="124"/>
      <c r="D109" s="50" t="s">
        <v>35</v>
      </c>
      <c r="E109" s="51">
        <v>28000</v>
      </c>
      <c r="F109" s="50"/>
      <c r="G109" s="51">
        <f t="shared" si="4"/>
        <v>0</v>
      </c>
      <c r="H109" s="163">
        <v>0.25</v>
      </c>
      <c r="I109" s="53">
        <f>G109*1/4</f>
        <v>0</v>
      </c>
    </row>
    <row r="110" spans="3:9" ht="14.25" x14ac:dyDescent="0.15">
      <c r="C110" s="127" t="s">
        <v>36</v>
      </c>
      <c r="D110" s="127"/>
      <c r="E110" s="127"/>
      <c r="F110" s="54">
        <f>SUM(F99:F109)</f>
        <v>0</v>
      </c>
      <c r="G110" s="55">
        <f>SUM(G99:G109)</f>
        <v>0</v>
      </c>
      <c r="H110" s="56" t="s">
        <v>37</v>
      </c>
      <c r="I110" s="57">
        <f>SUM(I99:I109)</f>
        <v>0</v>
      </c>
    </row>
    <row r="112" spans="3:9" x14ac:dyDescent="0.15">
      <c r="C112" s="59" t="s">
        <v>43</v>
      </c>
      <c r="D112" s="59"/>
      <c r="G112" s="58"/>
      <c r="I112" s="58"/>
    </row>
    <row r="113" spans="3:9" x14ac:dyDescent="0.15">
      <c r="G113" s="58"/>
      <c r="I113" s="58"/>
    </row>
    <row r="114" spans="3:9" ht="14.25" x14ac:dyDescent="0.15">
      <c r="C114" s="3" t="s">
        <v>17</v>
      </c>
      <c r="D114" s="3"/>
      <c r="E114" s="61" t="s">
        <v>18</v>
      </c>
      <c r="F114" s="2" t="s">
        <v>19</v>
      </c>
      <c r="G114" s="1" t="s">
        <v>20</v>
      </c>
      <c r="H114" s="2" t="s">
        <v>21</v>
      </c>
      <c r="I114" s="120" t="s">
        <v>22</v>
      </c>
    </row>
    <row r="115" spans="3:9" ht="14.25" x14ac:dyDescent="0.15">
      <c r="C115" s="62" t="s">
        <v>23</v>
      </c>
      <c r="D115" s="33" t="s">
        <v>24</v>
      </c>
      <c r="E115" s="63"/>
      <c r="F115" s="2"/>
      <c r="G115" s="1"/>
      <c r="H115" s="2"/>
      <c r="I115" s="120"/>
    </row>
    <row r="116" spans="3:9" ht="14.25" x14ac:dyDescent="0.15">
      <c r="C116" s="122" t="s">
        <v>25</v>
      </c>
      <c r="D116" s="34" t="s">
        <v>26</v>
      </c>
      <c r="E116" s="35">
        <v>3000</v>
      </c>
      <c r="F116" s="34"/>
      <c r="G116" s="35">
        <f t="shared" ref="G116:G126" si="5">F116*E116</f>
        <v>0</v>
      </c>
      <c r="H116" s="159">
        <v>0.25</v>
      </c>
      <c r="I116" s="37">
        <f>G116*1/4</f>
        <v>0</v>
      </c>
    </row>
    <row r="117" spans="3:9" ht="14.25" x14ac:dyDescent="0.15">
      <c r="C117" s="122"/>
      <c r="D117" s="38" t="s">
        <v>28</v>
      </c>
      <c r="E117" s="39">
        <v>11000</v>
      </c>
      <c r="F117" s="38"/>
      <c r="G117" s="39">
        <f t="shared" si="5"/>
        <v>0</v>
      </c>
      <c r="H117" s="160">
        <v>0.25</v>
      </c>
      <c r="I117" s="41">
        <f>G117*1/4</f>
        <v>0</v>
      </c>
    </row>
    <row r="118" spans="3:9" ht="14.25" x14ac:dyDescent="0.15">
      <c r="C118" s="122"/>
      <c r="D118" s="42" t="s">
        <v>29</v>
      </c>
      <c r="E118" s="43">
        <v>19000</v>
      </c>
      <c r="F118" s="42"/>
      <c r="G118" s="43">
        <f t="shared" si="5"/>
        <v>0</v>
      </c>
      <c r="H118" s="161">
        <v>0.25</v>
      </c>
      <c r="I118" s="45">
        <f>G118*1/4</f>
        <v>0</v>
      </c>
    </row>
    <row r="119" spans="3:9" ht="14.25" x14ac:dyDescent="0.15">
      <c r="C119" s="126" t="s">
        <v>30</v>
      </c>
      <c r="D119" s="46" t="s">
        <v>26</v>
      </c>
      <c r="E119" s="47">
        <v>3000</v>
      </c>
      <c r="F119" s="46"/>
      <c r="G119" s="47">
        <f t="shared" si="5"/>
        <v>0</v>
      </c>
      <c r="H119" s="162">
        <v>0.25</v>
      </c>
      <c r="I119" s="49">
        <f>G119*1/4</f>
        <v>0</v>
      </c>
    </row>
    <row r="120" spans="3:9" ht="14.25" x14ac:dyDescent="0.15">
      <c r="C120" s="126"/>
      <c r="D120" s="38" t="s">
        <v>28</v>
      </c>
      <c r="E120" s="39">
        <v>11000</v>
      </c>
      <c r="F120" s="38"/>
      <c r="G120" s="39">
        <f t="shared" si="5"/>
        <v>0</v>
      </c>
      <c r="H120" s="160">
        <v>0.25</v>
      </c>
      <c r="I120" s="41">
        <f>G120*1/4</f>
        <v>0</v>
      </c>
    </row>
    <row r="121" spans="3:9" ht="14.25" x14ac:dyDescent="0.15">
      <c r="C121" s="126"/>
      <c r="D121" s="38" t="s">
        <v>31</v>
      </c>
      <c r="E121" s="39">
        <v>19000</v>
      </c>
      <c r="F121" s="38"/>
      <c r="G121" s="39">
        <f t="shared" si="5"/>
        <v>0</v>
      </c>
      <c r="H121" s="160">
        <v>0.25</v>
      </c>
      <c r="I121" s="41">
        <f>G121*1/4</f>
        <v>0</v>
      </c>
    </row>
    <row r="122" spans="3:9" ht="14.25" x14ac:dyDescent="0.15">
      <c r="C122" s="126"/>
      <c r="D122" s="42" t="s">
        <v>32</v>
      </c>
      <c r="E122" s="43">
        <v>27000</v>
      </c>
      <c r="F122" s="42"/>
      <c r="G122" s="43">
        <f t="shared" si="5"/>
        <v>0</v>
      </c>
      <c r="H122" s="161">
        <v>0.25</v>
      </c>
      <c r="I122" s="45">
        <f>G122*1/4</f>
        <v>0</v>
      </c>
    </row>
    <row r="123" spans="3:9" ht="14.25" x14ac:dyDescent="0.15">
      <c r="C123" s="124" t="s">
        <v>33</v>
      </c>
      <c r="D123" s="46" t="s">
        <v>28</v>
      </c>
      <c r="E123" s="47">
        <v>3000</v>
      </c>
      <c r="F123" s="46"/>
      <c r="G123" s="47">
        <f t="shared" si="5"/>
        <v>0</v>
      </c>
      <c r="H123" s="162">
        <v>0.25</v>
      </c>
      <c r="I123" s="49">
        <f>G123*1/4</f>
        <v>0</v>
      </c>
    </row>
    <row r="124" spans="3:9" ht="14.25" x14ac:dyDescent="0.15">
      <c r="C124" s="124"/>
      <c r="D124" s="38" t="s">
        <v>31</v>
      </c>
      <c r="E124" s="39">
        <v>11000</v>
      </c>
      <c r="F124" s="38"/>
      <c r="G124" s="39">
        <f t="shared" si="5"/>
        <v>0</v>
      </c>
      <c r="H124" s="160">
        <v>0.25</v>
      </c>
      <c r="I124" s="41">
        <f>G124*1/4</f>
        <v>0</v>
      </c>
    </row>
    <row r="125" spans="3:9" ht="14.25" x14ac:dyDescent="0.15">
      <c r="C125" s="124"/>
      <c r="D125" s="38" t="s">
        <v>34</v>
      </c>
      <c r="E125" s="39">
        <v>19000</v>
      </c>
      <c r="F125" s="38"/>
      <c r="G125" s="39">
        <f t="shared" si="5"/>
        <v>0</v>
      </c>
      <c r="H125" s="160">
        <v>0.25</v>
      </c>
      <c r="I125" s="41">
        <f>G125*1/4</f>
        <v>0</v>
      </c>
    </row>
    <row r="126" spans="3:9" ht="14.25" x14ac:dyDescent="0.15">
      <c r="C126" s="124"/>
      <c r="D126" s="50" t="s">
        <v>35</v>
      </c>
      <c r="E126" s="51">
        <v>28000</v>
      </c>
      <c r="F126" s="50"/>
      <c r="G126" s="51">
        <f t="shared" si="5"/>
        <v>0</v>
      </c>
      <c r="H126" s="163">
        <v>0.25</v>
      </c>
      <c r="I126" s="53">
        <f>G126*1/4</f>
        <v>0</v>
      </c>
    </row>
    <row r="127" spans="3:9" ht="14.25" x14ac:dyDescent="0.15">
      <c r="C127" s="127" t="s">
        <v>36</v>
      </c>
      <c r="D127" s="127"/>
      <c r="E127" s="127"/>
      <c r="F127" s="54">
        <f>SUM(F116:F126)</f>
        <v>0</v>
      </c>
      <c r="G127" s="55">
        <f>SUM(G116:G126)</f>
        <v>0</v>
      </c>
      <c r="H127" s="56" t="s">
        <v>37</v>
      </c>
      <c r="I127" s="57">
        <f>SUM(I116:I126)</f>
        <v>0</v>
      </c>
    </row>
    <row r="129" spans="3:9" x14ac:dyDescent="0.15">
      <c r="C129" s="59" t="s">
        <v>44</v>
      </c>
      <c r="D129" s="59"/>
      <c r="G129" s="58"/>
      <c r="I129" s="58"/>
    </row>
    <row r="130" spans="3:9" x14ac:dyDescent="0.15">
      <c r="G130" s="58"/>
      <c r="I130" s="58"/>
    </row>
    <row r="131" spans="3:9" ht="14.25" x14ac:dyDescent="0.15">
      <c r="C131" s="3" t="s">
        <v>17</v>
      </c>
      <c r="D131" s="3"/>
      <c r="E131" s="61" t="s">
        <v>18</v>
      </c>
      <c r="F131" s="2" t="s">
        <v>19</v>
      </c>
      <c r="G131" s="1" t="s">
        <v>20</v>
      </c>
      <c r="H131" s="2" t="s">
        <v>21</v>
      </c>
      <c r="I131" s="120" t="s">
        <v>22</v>
      </c>
    </row>
    <row r="132" spans="3:9" ht="14.25" x14ac:dyDescent="0.15">
      <c r="C132" s="62" t="s">
        <v>23</v>
      </c>
      <c r="D132" s="33" t="s">
        <v>24</v>
      </c>
      <c r="E132" s="63"/>
      <c r="F132" s="2"/>
      <c r="G132" s="1"/>
      <c r="H132" s="2"/>
      <c r="I132" s="120"/>
    </row>
    <row r="133" spans="3:9" ht="14.25" x14ac:dyDescent="0.15">
      <c r="C133" s="122" t="s">
        <v>25</v>
      </c>
      <c r="D133" s="34" t="s">
        <v>26</v>
      </c>
      <c r="E133" s="35">
        <v>3000</v>
      </c>
      <c r="F133" s="34"/>
      <c r="G133" s="35">
        <f t="shared" ref="G133:G143" si="6">F133*E133</f>
        <v>0</v>
      </c>
      <c r="H133" s="159">
        <v>0.25</v>
      </c>
      <c r="I133" s="37">
        <f>G133*1/4</f>
        <v>0</v>
      </c>
    </row>
    <row r="134" spans="3:9" ht="14.25" x14ac:dyDescent="0.15">
      <c r="C134" s="122"/>
      <c r="D134" s="38" t="s">
        <v>28</v>
      </c>
      <c r="E134" s="39">
        <v>11000</v>
      </c>
      <c r="F134" s="38"/>
      <c r="G134" s="39">
        <f t="shared" si="6"/>
        <v>0</v>
      </c>
      <c r="H134" s="160">
        <v>0.25</v>
      </c>
      <c r="I134" s="41">
        <f>G134*1/4</f>
        <v>0</v>
      </c>
    </row>
    <row r="135" spans="3:9" ht="14.25" x14ac:dyDescent="0.15">
      <c r="C135" s="122"/>
      <c r="D135" s="42" t="s">
        <v>29</v>
      </c>
      <c r="E135" s="43">
        <v>19000</v>
      </c>
      <c r="F135" s="42"/>
      <c r="G135" s="43">
        <f t="shared" si="6"/>
        <v>0</v>
      </c>
      <c r="H135" s="161">
        <v>0.25</v>
      </c>
      <c r="I135" s="45">
        <f>G135*1/4</f>
        <v>0</v>
      </c>
    </row>
    <row r="136" spans="3:9" ht="14.25" x14ac:dyDescent="0.15">
      <c r="C136" s="126" t="s">
        <v>30</v>
      </c>
      <c r="D136" s="46" t="s">
        <v>26</v>
      </c>
      <c r="E136" s="47">
        <v>3000</v>
      </c>
      <c r="F136" s="46"/>
      <c r="G136" s="47">
        <f t="shared" si="6"/>
        <v>0</v>
      </c>
      <c r="H136" s="162">
        <v>0.25</v>
      </c>
      <c r="I136" s="49">
        <f>G136*1/4</f>
        <v>0</v>
      </c>
    </row>
    <row r="137" spans="3:9" ht="14.25" x14ac:dyDescent="0.15">
      <c r="C137" s="126"/>
      <c r="D137" s="38" t="s">
        <v>28</v>
      </c>
      <c r="E137" s="39">
        <v>11000</v>
      </c>
      <c r="F137" s="38"/>
      <c r="G137" s="39">
        <f t="shared" si="6"/>
        <v>0</v>
      </c>
      <c r="H137" s="160">
        <v>0.25</v>
      </c>
      <c r="I137" s="41">
        <f>G137*1/4</f>
        <v>0</v>
      </c>
    </row>
    <row r="138" spans="3:9" ht="14.25" x14ac:dyDescent="0.15">
      <c r="C138" s="126"/>
      <c r="D138" s="38" t="s">
        <v>31</v>
      </c>
      <c r="E138" s="39">
        <v>19000</v>
      </c>
      <c r="F138" s="38"/>
      <c r="G138" s="39">
        <f t="shared" si="6"/>
        <v>0</v>
      </c>
      <c r="H138" s="160">
        <v>0.25</v>
      </c>
      <c r="I138" s="41">
        <f>G138*1/4</f>
        <v>0</v>
      </c>
    </row>
    <row r="139" spans="3:9" ht="14.25" x14ac:dyDescent="0.15">
      <c r="C139" s="126"/>
      <c r="D139" s="42" t="s">
        <v>32</v>
      </c>
      <c r="E139" s="43">
        <v>27000</v>
      </c>
      <c r="F139" s="42"/>
      <c r="G139" s="43">
        <f t="shared" si="6"/>
        <v>0</v>
      </c>
      <c r="H139" s="161">
        <v>0.25</v>
      </c>
      <c r="I139" s="45">
        <f>G139*1/4</f>
        <v>0</v>
      </c>
    </row>
    <row r="140" spans="3:9" ht="14.25" x14ac:dyDescent="0.15">
      <c r="C140" s="124" t="s">
        <v>33</v>
      </c>
      <c r="D140" s="46" t="s">
        <v>28</v>
      </c>
      <c r="E140" s="47">
        <v>3000</v>
      </c>
      <c r="F140" s="46"/>
      <c r="G140" s="47">
        <f t="shared" si="6"/>
        <v>0</v>
      </c>
      <c r="H140" s="162">
        <v>0.25</v>
      </c>
      <c r="I140" s="49">
        <f>G140*1/4</f>
        <v>0</v>
      </c>
    </row>
    <row r="141" spans="3:9" ht="14.25" x14ac:dyDescent="0.15">
      <c r="C141" s="124"/>
      <c r="D141" s="38" t="s">
        <v>31</v>
      </c>
      <c r="E141" s="39">
        <v>11000</v>
      </c>
      <c r="F141" s="38"/>
      <c r="G141" s="39">
        <f t="shared" si="6"/>
        <v>0</v>
      </c>
      <c r="H141" s="160">
        <v>0.25</v>
      </c>
      <c r="I141" s="41">
        <f>G141*1/4</f>
        <v>0</v>
      </c>
    </row>
    <row r="142" spans="3:9" ht="14.25" x14ac:dyDescent="0.15">
      <c r="C142" s="124"/>
      <c r="D142" s="38" t="s">
        <v>34</v>
      </c>
      <c r="E142" s="39">
        <v>19000</v>
      </c>
      <c r="F142" s="38"/>
      <c r="G142" s="39">
        <f t="shared" si="6"/>
        <v>0</v>
      </c>
      <c r="H142" s="160">
        <v>0.25</v>
      </c>
      <c r="I142" s="41">
        <f>G142*1/4</f>
        <v>0</v>
      </c>
    </row>
    <row r="143" spans="3:9" ht="14.25" x14ac:dyDescent="0.15">
      <c r="C143" s="124"/>
      <c r="D143" s="50" t="s">
        <v>35</v>
      </c>
      <c r="E143" s="51">
        <v>28000</v>
      </c>
      <c r="F143" s="50"/>
      <c r="G143" s="51">
        <f t="shared" si="6"/>
        <v>0</v>
      </c>
      <c r="H143" s="163">
        <v>0.25</v>
      </c>
      <c r="I143" s="53">
        <f>G143*1/4</f>
        <v>0</v>
      </c>
    </row>
    <row r="144" spans="3:9" ht="14.25" x14ac:dyDescent="0.15">
      <c r="C144" s="127" t="s">
        <v>36</v>
      </c>
      <c r="D144" s="127"/>
      <c r="E144" s="127"/>
      <c r="F144" s="54">
        <f>SUM(F133:F143)</f>
        <v>0</v>
      </c>
      <c r="G144" s="55">
        <f>SUM(G133:G143)</f>
        <v>0</v>
      </c>
      <c r="H144" s="56" t="s">
        <v>37</v>
      </c>
      <c r="I144" s="57">
        <f>SUM(I133:I143)</f>
        <v>0</v>
      </c>
    </row>
    <row r="146" spans="3:9" x14ac:dyDescent="0.15">
      <c r="C146" s="59" t="s">
        <v>45</v>
      </c>
      <c r="D146" s="59"/>
      <c r="G146" s="58"/>
      <c r="I146" s="58"/>
    </row>
    <row r="147" spans="3:9" x14ac:dyDescent="0.15">
      <c r="G147" s="58"/>
      <c r="I147" s="58"/>
    </row>
    <row r="148" spans="3:9" ht="14.25" x14ac:dyDescent="0.15">
      <c r="C148" s="3" t="s">
        <v>17</v>
      </c>
      <c r="D148" s="3"/>
      <c r="E148" s="61" t="s">
        <v>18</v>
      </c>
      <c r="F148" s="2" t="s">
        <v>19</v>
      </c>
      <c r="G148" s="1" t="s">
        <v>20</v>
      </c>
      <c r="H148" s="2" t="s">
        <v>21</v>
      </c>
      <c r="I148" s="120" t="s">
        <v>22</v>
      </c>
    </row>
    <row r="149" spans="3:9" ht="14.25" x14ac:dyDescent="0.15">
      <c r="C149" s="62" t="s">
        <v>23</v>
      </c>
      <c r="D149" s="33" t="s">
        <v>24</v>
      </c>
      <c r="E149" s="63"/>
      <c r="F149" s="2"/>
      <c r="G149" s="1"/>
      <c r="H149" s="2"/>
      <c r="I149" s="120"/>
    </row>
    <row r="150" spans="3:9" ht="14.25" x14ac:dyDescent="0.15">
      <c r="C150" s="122" t="s">
        <v>25</v>
      </c>
      <c r="D150" s="34" t="s">
        <v>26</v>
      </c>
      <c r="E150" s="35">
        <v>3000</v>
      </c>
      <c r="F150" s="34"/>
      <c r="G150" s="35">
        <f t="shared" ref="G150:G160" si="7">F150*E150</f>
        <v>0</v>
      </c>
      <c r="H150" s="159">
        <v>0.25</v>
      </c>
      <c r="I150" s="37">
        <f>G150*1/4</f>
        <v>0</v>
      </c>
    </row>
    <row r="151" spans="3:9" ht="14.25" x14ac:dyDescent="0.15">
      <c r="C151" s="122"/>
      <c r="D151" s="38" t="s">
        <v>28</v>
      </c>
      <c r="E151" s="39">
        <v>11000</v>
      </c>
      <c r="F151" s="38"/>
      <c r="G151" s="39">
        <f t="shared" si="7"/>
        <v>0</v>
      </c>
      <c r="H151" s="160">
        <v>0.25</v>
      </c>
      <c r="I151" s="41">
        <f>G151*1/4</f>
        <v>0</v>
      </c>
    </row>
    <row r="152" spans="3:9" ht="14.25" x14ac:dyDescent="0.15">
      <c r="C152" s="122"/>
      <c r="D152" s="42" t="s">
        <v>29</v>
      </c>
      <c r="E152" s="43">
        <v>19000</v>
      </c>
      <c r="F152" s="42"/>
      <c r="G152" s="43">
        <f t="shared" si="7"/>
        <v>0</v>
      </c>
      <c r="H152" s="161">
        <v>0.25</v>
      </c>
      <c r="I152" s="45">
        <f>G152*1/4</f>
        <v>0</v>
      </c>
    </row>
    <row r="153" spans="3:9" ht="14.25" x14ac:dyDescent="0.15">
      <c r="C153" s="126" t="s">
        <v>30</v>
      </c>
      <c r="D153" s="46" t="s">
        <v>26</v>
      </c>
      <c r="E153" s="47">
        <v>3000</v>
      </c>
      <c r="F153" s="46"/>
      <c r="G153" s="47">
        <f t="shared" si="7"/>
        <v>0</v>
      </c>
      <c r="H153" s="162">
        <v>0.25</v>
      </c>
      <c r="I153" s="49">
        <f>G153*1/4</f>
        <v>0</v>
      </c>
    </row>
    <row r="154" spans="3:9" ht="14.25" x14ac:dyDescent="0.15">
      <c r="C154" s="126"/>
      <c r="D154" s="38" t="s">
        <v>28</v>
      </c>
      <c r="E154" s="39">
        <v>11000</v>
      </c>
      <c r="F154" s="38"/>
      <c r="G154" s="39">
        <f t="shared" si="7"/>
        <v>0</v>
      </c>
      <c r="H154" s="160">
        <v>0.25</v>
      </c>
      <c r="I154" s="41">
        <f>G154*1/4</f>
        <v>0</v>
      </c>
    </row>
    <row r="155" spans="3:9" ht="14.25" x14ac:dyDescent="0.15">
      <c r="C155" s="126"/>
      <c r="D155" s="38" t="s">
        <v>31</v>
      </c>
      <c r="E155" s="39">
        <v>19000</v>
      </c>
      <c r="F155" s="38"/>
      <c r="G155" s="39">
        <f t="shared" si="7"/>
        <v>0</v>
      </c>
      <c r="H155" s="160">
        <v>0.25</v>
      </c>
      <c r="I155" s="41">
        <f>G155*1/4</f>
        <v>0</v>
      </c>
    </row>
    <row r="156" spans="3:9" ht="14.25" x14ac:dyDescent="0.15">
      <c r="C156" s="126"/>
      <c r="D156" s="42" t="s">
        <v>32</v>
      </c>
      <c r="E156" s="43">
        <v>27000</v>
      </c>
      <c r="F156" s="42"/>
      <c r="G156" s="43">
        <f t="shared" si="7"/>
        <v>0</v>
      </c>
      <c r="H156" s="161">
        <v>0.25</v>
      </c>
      <c r="I156" s="45">
        <f>G156*1/4</f>
        <v>0</v>
      </c>
    </row>
    <row r="157" spans="3:9" ht="14.25" x14ac:dyDescent="0.15">
      <c r="C157" s="124" t="s">
        <v>33</v>
      </c>
      <c r="D157" s="46" t="s">
        <v>28</v>
      </c>
      <c r="E157" s="47">
        <v>3000</v>
      </c>
      <c r="F157" s="46"/>
      <c r="G157" s="47">
        <f t="shared" si="7"/>
        <v>0</v>
      </c>
      <c r="H157" s="162">
        <v>0.25</v>
      </c>
      <c r="I157" s="49">
        <f>G157*1/4</f>
        <v>0</v>
      </c>
    </row>
    <row r="158" spans="3:9" ht="14.25" x14ac:dyDescent="0.15">
      <c r="C158" s="124"/>
      <c r="D158" s="38" t="s">
        <v>31</v>
      </c>
      <c r="E158" s="39">
        <v>11000</v>
      </c>
      <c r="F158" s="38"/>
      <c r="G158" s="39">
        <f t="shared" si="7"/>
        <v>0</v>
      </c>
      <c r="H158" s="160">
        <v>0.25</v>
      </c>
      <c r="I158" s="41">
        <f>G158*1/4</f>
        <v>0</v>
      </c>
    </row>
    <row r="159" spans="3:9" ht="14.25" x14ac:dyDescent="0.15">
      <c r="C159" s="124"/>
      <c r="D159" s="38" t="s">
        <v>34</v>
      </c>
      <c r="E159" s="39">
        <v>19000</v>
      </c>
      <c r="F159" s="38"/>
      <c r="G159" s="39">
        <f t="shared" si="7"/>
        <v>0</v>
      </c>
      <c r="H159" s="160">
        <v>0.25</v>
      </c>
      <c r="I159" s="41">
        <f>G159*1/4</f>
        <v>0</v>
      </c>
    </row>
    <row r="160" spans="3:9" ht="14.25" x14ac:dyDescent="0.15">
      <c r="C160" s="124"/>
      <c r="D160" s="50" t="s">
        <v>35</v>
      </c>
      <c r="E160" s="51">
        <v>28000</v>
      </c>
      <c r="F160" s="50"/>
      <c r="G160" s="51">
        <f t="shared" si="7"/>
        <v>0</v>
      </c>
      <c r="H160" s="163">
        <v>0.25</v>
      </c>
      <c r="I160" s="53">
        <f>G160*1/4</f>
        <v>0</v>
      </c>
    </row>
    <row r="161" spans="3:9" ht="14.25" x14ac:dyDescent="0.15">
      <c r="C161" s="127" t="s">
        <v>36</v>
      </c>
      <c r="D161" s="127"/>
      <c r="E161" s="127"/>
      <c r="F161" s="54">
        <f>SUM(F150:F160)</f>
        <v>0</v>
      </c>
      <c r="G161" s="55">
        <f>SUM(G150:G160)</f>
        <v>0</v>
      </c>
      <c r="H161" s="56" t="s">
        <v>37</v>
      </c>
      <c r="I161" s="57">
        <f>SUM(I150:I160)</f>
        <v>0</v>
      </c>
    </row>
    <row r="163" spans="3:9" x14ac:dyDescent="0.15">
      <c r="C163" s="59" t="s">
        <v>46</v>
      </c>
      <c r="D163" s="59"/>
      <c r="G163" s="58"/>
      <c r="I163" s="58"/>
    </row>
    <row r="164" spans="3:9" x14ac:dyDescent="0.15">
      <c r="G164" s="58"/>
      <c r="I164" s="58"/>
    </row>
    <row r="165" spans="3:9" ht="14.25" x14ac:dyDescent="0.15">
      <c r="C165" s="3" t="s">
        <v>17</v>
      </c>
      <c r="D165" s="3"/>
      <c r="E165" s="61" t="s">
        <v>18</v>
      </c>
      <c r="F165" s="2" t="s">
        <v>19</v>
      </c>
      <c r="G165" s="1" t="s">
        <v>20</v>
      </c>
      <c r="H165" s="2" t="s">
        <v>21</v>
      </c>
      <c r="I165" s="120" t="s">
        <v>22</v>
      </c>
    </row>
    <row r="166" spans="3:9" ht="14.25" x14ac:dyDescent="0.15">
      <c r="C166" s="62" t="s">
        <v>23</v>
      </c>
      <c r="D166" s="33" t="s">
        <v>24</v>
      </c>
      <c r="E166" s="63"/>
      <c r="F166" s="2"/>
      <c r="G166" s="1"/>
      <c r="H166" s="2"/>
      <c r="I166" s="120"/>
    </row>
    <row r="167" spans="3:9" ht="14.25" x14ac:dyDescent="0.15">
      <c r="C167" s="122" t="s">
        <v>25</v>
      </c>
      <c r="D167" s="34" t="s">
        <v>26</v>
      </c>
      <c r="E167" s="35">
        <v>3000</v>
      </c>
      <c r="F167" s="34"/>
      <c r="G167" s="35">
        <f t="shared" ref="G167:G177" si="8">F167*E167</f>
        <v>0</v>
      </c>
      <c r="H167" s="159">
        <v>0.25</v>
      </c>
      <c r="I167" s="37">
        <f>G167*1/4</f>
        <v>0</v>
      </c>
    </row>
    <row r="168" spans="3:9" ht="14.25" x14ac:dyDescent="0.15">
      <c r="C168" s="122"/>
      <c r="D168" s="38" t="s">
        <v>28</v>
      </c>
      <c r="E168" s="39">
        <v>11000</v>
      </c>
      <c r="F168" s="38"/>
      <c r="G168" s="39">
        <f t="shared" si="8"/>
        <v>0</v>
      </c>
      <c r="H168" s="160">
        <v>0.25</v>
      </c>
      <c r="I168" s="41">
        <f>G168*1/4</f>
        <v>0</v>
      </c>
    </row>
    <row r="169" spans="3:9" ht="14.25" x14ac:dyDescent="0.15">
      <c r="C169" s="122"/>
      <c r="D169" s="42" t="s">
        <v>29</v>
      </c>
      <c r="E169" s="43">
        <v>19000</v>
      </c>
      <c r="F169" s="42"/>
      <c r="G169" s="43">
        <f t="shared" si="8"/>
        <v>0</v>
      </c>
      <c r="H169" s="161">
        <v>0.25</v>
      </c>
      <c r="I169" s="45">
        <f>G169*1/4</f>
        <v>0</v>
      </c>
    </row>
    <row r="170" spans="3:9" ht="14.25" x14ac:dyDescent="0.15">
      <c r="C170" s="126" t="s">
        <v>30</v>
      </c>
      <c r="D170" s="46" t="s">
        <v>26</v>
      </c>
      <c r="E170" s="47">
        <v>3000</v>
      </c>
      <c r="F170" s="46"/>
      <c r="G170" s="47">
        <f t="shared" si="8"/>
        <v>0</v>
      </c>
      <c r="H170" s="162">
        <v>0.25</v>
      </c>
      <c r="I170" s="49">
        <f>G170*1/4</f>
        <v>0</v>
      </c>
    </row>
    <row r="171" spans="3:9" ht="14.25" x14ac:dyDescent="0.15">
      <c r="C171" s="126"/>
      <c r="D171" s="38" t="s">
        <v>28</v>
      </c>
      <c r="E171" s="39">
        <v>11000</v>
      </c>
      <c r="F171" s="38"/>
      <c r="G171" s="39">
        <f t="shared" si="8"/>
        <v>0</v>
      </c>
      <c r="H171" s="160">
        <v>0.25</v>
      </c>
      <c r="I171" s="41">
        <f>G171*1/4</f>
        <v>0</v>
      </c>
    </row>
    <row r="172" spans="3:9" ht="14.25" x14ac:dyDescent="0.15">
      <c r="C172" s="126"/>
      <c r="D172" s="38" t="s">
        <v>31</v>
      </c>
      <c r="E172" s="39">
        <v>19000</v>
      </c>
      <c r="F172" s="38"/>
      <c r="G172" s="39">
        <f t="shared" si="8"/>
        <v>0</v>
      </c>
      <c r="H172" s="160">
        <v>0.25</v>
      </c>
      <c r="I172" s="41">
        <f>G172*1/4</f>
        <v>0</v>
      </c>
    </row>
    <row r="173" spans="3:9" ht="14.25" x14ac:dyDescent="0.15">
      <c r="C173" s="126"/>
      <c r="D173" s="42" t="s">
        <v>32</v>
      </c>
      <c r="E173" s="43">
        <v>27000</v>
      </c>
      <c r="F173" s="42"/>
      <c r="G173" s="43">
        <f t="shared" si="8"/>
        <v>0</v>
      </c>
      <c r="H173" s="161">
        <v>0.25</v>
      </c>
      <c r="I173" s="45">
        <f>G173*1/4</f>
        <v>0</v>
      </c>
    </row>
    <row r="174" spans="3:9" ht="14.25" x14ac:dyDescent="0.15">
      <c r="C174" s="124" t="s">
        <v>33</v>
      </c>
      <c r="D174" s="46" t="s">
        <v>28</v>
      </c>
      <c r="E174" s="47">
        <v>3000</v>
      </c>
      <c r="F174" s="46"/>
      <c r="G174" s="47">
        <f t="shared" si="8"/>
        <v>0</v>
      </c>
      <c r="H174" s="162">
        <v>0.25</v>
      </c>
      <c r="I174" s="49">
        <f>G174*1/4</f>
        <v>0</v>
      </c>
    </row>
    <row r="175" spans="3:9" ht="14.25" x14ac:dyDescent="0.15">
      <c r="C175" s="124"/>
      <c r="D175" s="38" t="s">
        <v>31</v>
      </c>
      <c r="E175" s="39">
        <v>11000</v>
      </c>
      <c r="F175" s="38"/>
      <c r="G175" s="39">
        <f t="shared" si="8"/>
        <v>0</v>
      </c>
      <c r="H175" s="160">
        <v>0.25</v>
      </c>
      <c r="I175" s="41">
        <f>G175*1/4</f>
        <v>0</v>
      </c>
    </row>
    <row r="176" spans="3:9" ht="14.25" x14ac:dyDescent="0.15">
      <c r="C176" s="124"/>
      <c r="D176" s="38" t="s">
        <v>34</v>
      </c>
      <c r="E176" s="39">
        <v>19000</v>
      </c>
      <c r="F176" s="38"/>
      <c r="G176" s="39">
        <f t="shared" si="8"/>
        <v>0</v>
      </c>
      <c r="H176" s="160">
        <v>0.25</v>
      </c>
      <c r="I176" s="41">
        <f>G176*1/4</f>
        <v>0</v>
      </c>
    </row>
    <row r="177" spans="3:9" ht="14.25" x14ac:dyDescent="0.15">
      <c r="C177" s="124"/>
      <c r="D177" s="50" t="s">
        <v>35</v>
      </c>
      <c r="E177" s="51">
        <v>28000</v>
      </c>
      <c r="F177" s="50"/>
      <c r="G177" s="51">
        <f t="shared" si="8"/>
        <v>0</v>
      </c>
      <c r="H177" s="163">
        <v>0.25</v>
      </c>
      <c r="I177" s="53">
        <f>G177*1/4</f>
        <v>0</v>
      </c>
    </row>
    <row r="178" spans="3:9" ht="14.25" x14ac:dyDescent="0.15">
      <c r="C178" s="127" t="s">
        <v>36</v>
      </c>
      <c r="D178" s="127"/>
      <c r="E178" s="127"/>
      <c r="F178" s="54">
        <f>SUM(F167:F177)</f>
        <v>0</v>
      </c>
      <c r="G178" s="55">
        <f>SUM(G167:G177)</f>
        <v>0</v>
      </c>
      <c r="H178" s="56" t="s">
        <v>37</v>
      </c>
      <c r="I178" s="57">
        <f>SUM(I167:I177)</f>
        <v>0</v>
      </c>
    </row>
    <row r="180" spans="3:9" x14ac:dyDescent="0.15">
      <c r="C180" s="59" t="s">
        <v>47</v>
      </c>
      <c r="D180" s="59"/>
      <c r="G180" s="58"/>
      <c r="I180" s="58"/>
    </row>
    <row r="181" spans="3:9" x14ac:dyDescent="0.15">
      <c r="G181" s="58"/>
      <c r="I181" s="58"/>
    </row>
    <row r="182" spans="3:9" ht="14.25" x14ac:dyDescent="0.15">
      <c r="C182" s="3" t="s">
        <v>17</v>
      </c>
      <c r="D182" s="3"/>
      <c r="E182" s="61" t="s">
        <v>18</v>
      </c>
      <c r="F182" s="2" t="s">
        <v>19</v>
      </c>
      <c r="G182" s="1" t="s">
        <v>20</v>
      </c>
      <c r="H182" s="2" t="s">
        <v>21</v>
      </c>
      <c r="I182" s="120" t="s">
        <v>22</v>
      </c>
    </row>
    <row r="183" spans="3:9" ht="14.25" x14ac:dyDescent="0.15">
      <c r="C183" s="62" t="s">
        <v>23</v>
      </c>
      <c r="D183" s="33" t="s">
        <v>24</v>
      </c>
      <c r="E183" s="63"/>
      <c r="F183" s="2"/>
      <c r="G183" s="1"/>
      <c r="H183" s="2"/>
      <c r="I183" s="120"/>
    </row>
    <row r="184" spans="3:9" ht="14.25" x14ac:dyDescent="0.15">
      <c r="C184" s="122" t="s">
        <v>25</v>
      </c>
      <c r="D184" s="34" t="s">
        <v>26</v>
      </c>
      <c r="E184" s="35">
        <v>3000</v>
      </c>
      <c r="F184" s="34"/>
      <c r="G184" s="35">
        <f t="shared" ref="G184:G194" si="9">F184*E184</f>
        <v>0</v>
      </c>
      <c r="H184" s="159">
        <v>0.25</v>
      </c>
      <c r="I184" s="37">
        <f>G184*1/4</f>
        <v>0</v>
      </c>
    </row>
    <row r="185" spans="3:9" ht="14.25" x14ac:dyDescent="0.15">
      <c r="C185" s="122"/>
      <c r="D185" s="38" t="s">
        <v>28</v>
      </c>
      <c r="E185" s="39">
        <v>11000</v>
      </c>
      <c r="F185" s="38"/>
      <c r="G185" s="39">
        <f t="shared" si="9"/>
        <v>0</v>
      </c>
      <c r="H185" s="160">
        <v>0.25</v>
      </c>
      <c r="I185" s="41">
        <f>G185*1/4</f>
        <v>0</v>
      </c>
    </row>
    <row r="186" spans="3:9" ht="14.25" x14ac:dyDescent="0.15">
      <c r="C186" s="122"/>
      <c r="D186" s="42" t="s">
        <v>29</v>
      </c>
      <c r="E186" s="43">
        <v>19000</v>
      </c>
      <c r="F186" s="42"/>
      <c r="G186" s="43">
        <f t="shared" si="9"/>
        <v>0</v>
      </c>
      <c r="H186" s="161">
        <v>0.25</v>
      </c>
      <c r="I186" s="45">
        <f>G186*1/4</f>
        <v>0</v>
      </c>
    </row>
    <row r="187" spans="3:9" ht="14.25" x14ac:dyDescent="0.15">
      <c r="C187" s="126" t="s">
        <v>30</v>
      </c>
      <c r="D187" s="46" t="s">
        <v>26</v>
      </c>
      <c r="E187" s="47">
        <v>3000</v>
      </c>
      <c r="F187" s="46"/>
      <c r="G187" s="47">
        <f t="shared" si="9"/>
        <v>0</v>
      </c>
      <c r="H187" s="162">
        <v>0.25</v>
      </c>
      <c r="I187" s="49">
        <f>G187*1/4</f>
        <v>0</v>
      </c>
    </row>
    <row r="188" spans="3:9" ht="14.25" x14ac:dyDescent="0.15">
      <c r="C188" s="126"/>
      <c r="D188" s="38" t="s">
        <v>28</v>
      </c>
      <c r="E188" s="39">
        <v>11000</v>
      </c>
      <c r="F188" s="38"/>
      <c r="G188" s="39">
        <f t="shared" si="9"/>
        <v>0</v>
      </c>
      <c r="H188" s="160">
        <v>0.25</v>
      </c>
      <c r="I188" s="41">
        <f>G188*1/4</f>
        <v>0</v>
      </c>
    </row>
    <row r="189" spans="3:9" ht="14.25" x14ac:dyDescent="0.15">
      <c r="C189" s="126"/>
      <c r="D189" s="38" t="s">
        <v>31</v>
      </c>
      <c r="E189" s="39">
        <v>19000</v>
      </c>
      <c r="F189" s="38"/>
      <c r="G189" s="39">
        <f t="shared" si="9"/>
        <v>0</v>
      </c>
      <c r="H189" s="160">
        <v>0.25</v>
      </c>
      <c r="I189" s="41">
        <f>G189*1/4</f>
        <v>0</v>
      </c>
    </row>
    <row r="190" spans="3:9" ht="14.25" x14ac:dyDescent="0.15">
      <c r="C190" s="126"/>
      <c r="D190" s="42" t="s">
        <v>32</v>
      </c>
      <c r="E190" s="43">
        <v>27000</v>
      </c>
      <c r="F190" s="42"/>
      <c r="G190" s="43">
        <f t="shared" si="9"/>
        <v>0</v>
      </c>
      <c r="H190" s="161">
        <v>0.25</v>
      </c>
      <c r="I190" s="45">
        <f>G190*1/4</f>
        <v>0</v>
      </c>
    </row>
    <row r="191" spans="3:9" ht="14.25" x14ac:dyDescent="0.15">
      <c r="C191" s="124" t="s">
        <v>33</v>
      </c>
      <c r="D191" s="46" t="s">
        <v>28</v>
      </c>
      <c r="E191" s="47">
        <v>3000</v>
      </c>
      <c r="F191" s="46"/>
      <c r="G191" s="47">
        <f t="shared" si="9"/>
        <v>0</v>
      </c>
      <c r="H191" s="162">
        <v>0.25</v>
      </c>
      <c r="I191" s="49">
        <f>G191*1/4</f>
        <v>0</v>
      </c>
    </row>
    <row r="192" spans="3:9" ht="14.25" x14ac:dyDescent="0.15">
      <c r="C192" s="124"/>
      <c r="D192" s="38" t="s">
        <v>31</v>
      </c>
      <c r="E192" s="39">
        <v>11000</v>
      </c>
      <c r="F192" s="38"/>
      <c r="G192" s="39">
        <f t="shared" si="9"/>
        <v>0</v>
      </c>
      <c r="H192" s="160">
        <v>0.25</v>
      </c>
      <c r="I192" s="41">
        <f>G192*1/4</f>
        <v>0</v>
      </c>
    </row>
    <row r="193" spans="3:9" ht="14.25" x14ac:dyDescent="0.15">
      <c r="C193" s="124"/>
      <c r="D193" s="38" t="s">
        <v>34</v>
      </c>
      <c r="E193" s="39">
        <v>19000</v>
      </c>
      <c r="F193" s="38"/>
      <c r="G193" s="39">
        <f t="shared" si="9"/>
        <v>0</v>
      </c>
      <c r="H193" s="160">
        <v>0.25</v>
      </c>
      <c r="I193" s="41">
        <f>G193*1/4</f>
        <v>0</v>
      </c>
    </row>
    <row r="194" spans="3:9" ht="14.25" x14ac:dyDescent="0.15">
      <c r="C194" s="124"/>
      <c r="D194" s="50" t="s">
        <v>35</v>
      </c>
      <c r="E194" s="51">
        <v>28000</v>
      </c>
      <c r="F194" s="50"/>
      <c r="G194" s="51">
        <f t="shared" si="9"/>
        <v>0</v>
      </c>
      <c r="H194" s="163">
        <v>0.25</v>
      </c>
      <c r="I194" s="53">
        <f>G194*1/4</f>
        <v>0</v>
      </c>
    </row>
    <row r="195" spans="3:9" ht="14.25" x14ac:dyDescent="0.15">
      <c r="C195" s="127" t="s">
        <v>36</v>
      </c>
      <c r="D195" s="127"/>
      <c r="E195" s="127"/>
      <c r="F195" s="54">
        <f>SUM(F184:F194)</f>
        <v>0</v>
      </c>
      <c r="G195" s="55">
        <f>SUM(G184:G194)</f>
        <v>0</v>
      </c>
      <c r="H195" s="56" t="s">
        <v>37</v>
      </c>
      <c r="I195" s="57">
        <f>SUM(I184:I194)</f>
        <v>0</v>
      </c>
    </row>
    <row r="197" spans="3:9" x14ac:dyDescent="0.15">
      <c r="C197" s="59" t="s">
        <v>48</v>
      </c>
      <c r="D197" s="59"/>
      <c r="G197" s="58"/>
      <c r="I197" s="58"/>
    </row>
    <row r="198" spans="3:9" x14ac:dyDescent="0.15">
      <c r="G198" s="58"/>
      <c r="I198" s="58"/>
    </row>
    <row r="199" spans="3:9" ht="14.25" x14ac:dyDescent="0.15">
      <c r="C199" s="3" t="s">
        <v>17</v>
      </c>
      <c r="D199" s="3"/>
      <c r="E199" s="61" t="s">
        <v>18</v>
      </c>
      <c r="F199" s="2" t="s">
        <v>19</v>
      </c>
      <c r="G199" s="1" t="s">
        <v>20</v>
      </c>
      <c r="H199" s="2" t="s">
        <v>21</v>
      </c>
      <c r="I199" s="120" t="s">
        <v>22</v>
      </c>
    </row>
    <row r="200" spans="3:9" ht="14.25" x14ac:dyDescent="0.15">
      <c r="C200" s="62" t="s">
        <v>23</v>
      </c>
      <c r="D200" s="33" t="s">
        <v>24</v>
      </c>
      <c r="E200" s="63"/>
      <c r="F200" s="2"/>
      <c r="G200" s="1"/>
      <c r="H200" s="2"/>
      <c r="I200" s="120"/>
    </row>
    <row r="201" spans="3:9" ht="14.25" x14ac:dyDescent="0.15">
      <c r="C201" s="122" t="s">
        <v>25</v>
      </c>
      <c r="D201" s="34" t="s">
        <v>26</v>
      </c>
      <c r="E201" s="35">
        <v>3000</v>
      </c>
      <c r="F201" s="34"/>
      <c r="G201" s="35">
        <f t="shared" ref="G201:G211" si="10">F201*E201</f>
        <v>0</v>
      </c>
      <c r="H201" s="159">
        <v>0.25</v>
      </c>
      <c r="I201" s="37">
        <f>G201*1/4</f>
        <v>0</v>
      </c>
    </row>
    <row r="202" spans="3:9" ht="14.25" x14ac:dyDescent="0.15">
      <c r="C202" s="122"/>
      <c r="D202" s="38" t="s">
        <v>28</v>
      </c>
      <c r="E202" s="39">
        <v>11000</v>
      </c>
      <c r="F202" s="38"/>
      <c r="G202" s="39">
        <f t="shared" si="10"/>
        <v>0</v>
      </c>
      <c r="H202" s="160">
        <v>0.25</v>
      </c>
      <c r="I202" s="41">
        <f>G202*1/4</f>
        <v>0</v>
      </c>
    </row>
    <row r="203" spans="3:9" ht="14.25" x14ac:dyDescent="0.15">
      <c r="C203" s="122"/>
      <c r="D203" s="42" t="s">
        <v>29</v>
      </c>
      <c r="E203" s="43">
        <v>19000</v>
      </c>
      <c r="F203" s="42"/>
      <c r="G203" s="43">
        <f t="shared" si="10"/>
        <v>0</v>
      </c>
      <c r="H203" s="161">
        <v>0.25</v>
      </c>
      <c r="I203" s="45">
        <f>G203*1/4</f>
        <v>0</v>
      </c>
    </row>
    <row r="204" spans="3:9" ht="14.25" x14ac:dyDescent="0.15">
      <c r="C204" s="126" t="s">
        <v>30</v>
      </c>
      <c r="D204" s="46" t="s">
        <v>26</v>
      </c>
      <c r="E204" s="47">
        <v>3000</v>
      </c>
      <c r="F204" s="46"/>
      <c r="G204" s="47">
        <f t="shared" si="10"/>
        <v>0</v>
      </c>
      <c r="H204" s="162">
        <v>0.25</v>
      </c>
      <c r="I204" s="49">
        <f>G204*1/4</f>
        <v>0</v>
      </c>
    </row>
    <row r="205" spans="3:9" ht="14.25" x14ac:dyDescent="0.15">
      <c r="C205" s="126"/>
      <c r="D205" s="38" t="s">
        <v>28</v>
      </c>
      <c r="E205" s="39">
        <v>11000</v>
      </c>
      <c r="F205" s="38"/>
      <c r="G205" s="39">
        <f t="shared" si="10"/>
        <v>0</v>
      </c>
      <c r="H205" s="160">
        <v>0.25</v>
      </c>
      <c r="I205" s="41">
        <f>G205*1/4</f>
        <v>0</v>
      </c>
    </row>
    <row r="206" spans="3:9" ht="14.25" x14ac:dyDescent="0.15">
      <c r="C206" s="126"/>
      <c r="D206" s="38" t="s">
        <v>31</v>
      </c>
      <c r="E206" s="39">
        <v>19000</v>
      </c>
      <c r="F206" s="38"/>
      <c r="G206" s="39">
        <f t="shared" si="10"/>
        <v>0</v>
      </c>
      <c r="H206" s="160">
        <v>0.25</v>
      </c>
      <c r="I206" s="41">
        <f>G206*1/4</f>
        <v>0</v>
      </c>
    </row>
    <row r="207" spans="3:9" ht="14.25" x14ac:dyDescent="0.15">
      <c r="C207" s="126"/>
      <c r="D207" s="42" t="s">
        <v>32</v>
      </c>
      <c r="E207" s="43">
        <v>27000</v>
      </c>
      <c r="F207" s="42"/>
      <c r="G207" s="43">
        <f t="shared" si="10"/>
        <v>0</v>
      </c>
      <c r="H207" s="161">
        <v>0.25</v>
      </c>
      <c r="I207" s="45">
        <f>G207*1/4</f>
        <v>0</v>
      </c>
    </row>
    <row r="208" spans="3:9" ht="14.25" x14ac:dyDescent="0.15">
      <c r="C208" s="124" t="s">
        <v>33</v>
      </c>
      <c r="D208" s="46" t="s">
        <v>28</v>
      </c>
      <c r="E208" s="47">
        <v>3000</v>
      </c>
      <c r="F208" s="46"/>
      <c r="G208" s="47">
        <f t="shared" si="10"/>
        <v>0</v>
      </c>
      <c r="H208" s="162">
        <v>0.25</v>
      </c>
      <c r="I208" s="49">
        <f>G208*1/4</f>
        <v>0</v>
      </c>
    </row>
    <row r="209" spans="3:9" ht="14.25" x14ac:dyDescent="0.15">
      <c r="C209" s="124"/>
      <c r="D209" s="38" t="s">
        <v>31</v>
      </c>
      <c r="E209" s="39">
        <v>11000</v>
      </c>
      <c r="F209" s="38"/>
      <c r="G209" s="39">
        <f t="shared" si="10"/>
        <v>0</v>
      </c>
      <c r="H209" s="160">
        <v>0.25</v>
      </c>
      <c r="I209" s="41">
        <f>G209*1/4</f>
        <v>0</v>
      </c>
    </row>
    <row r="210" spans="3:9" ht="14.25" x14ac:dyDescent="0.15">
      <c r="C210" s="124"/>
      <c r="D210" s="38" t="s">
        <v>34</v>
      </c>
      <c r="E210" s="39">
        <v>19000</v>
      </c>
      <c r="F210" s="38"/>
      <c r="G210" s="39">
        <f t="shared" si="10"/>
        <v>0</v>
      </c>
      <c r="H210" s="160">
        <v>0.25</v>
      </c>
      <c r="I210" s="41">
        <f>G210*1/4</f>
        <v>0</v>
      </c>
    </row>
    <row r="211" spans="3:9" ht="14.25" x14ac:dyDescent="0.15">
      <c r="C211" s="124"/>
      <c r="D211" s="50" t="s">
        <v>35</v>
      </c>
      <c r="E211" s="51">
        <v>28000</v>
      </c>
      <c r="F211" s="50"/>
      <c r="G211" s="51">
        <f t="shared" si="10"/>
        <v>0</v>
      </c>
      <c r="H211" s="163">
        <v>0.25</v>
      </c>
      <c r="I211" s="53">
        <f>G211*1/4</f>
        <v>0</v>
      </c>
    </row>
    <row r="212" spans="3:9" ht="14.25" x14ac:dyDescent="0.15">
      <c r="C212" s="127" t="s">
        <v>36</v>
      </c>
      <c r="D212" s="127"/>
      <c r="E212" s="127"/>
      <c r="F212" s="54">
        <f>SUM(F201:F211)</f>
        <v>0</v>
      </c>
      <c r="G212" s="55">
        <f>SUM(G201:G211)</f>
        <v>0</v>
      </c>
      <c r="H212" s="56" t="s">
        <v>37</v>
      </c>
      <c r="I212" s="57">
        <f>SUM(I201:I211)</f>
        <v>0</v>
      </c>
    </row>
  </sheetData>
  <mergeCells count="138">
    <mergeCell ref="C201:C203"/>
    <mergeCell ref="C204:C207"/>
    <mergeCell ref="C208:C211"/>
    <mergeCell ref="C212:E212"/>
    <mergeCell ref="C184:C186"/>
    <mergeCell ref="C187:C190"/>
    <mergeCell ref="C191:C194"/>
    <mergeCell ref="C195:E195"/>
    <mergeCell ref="C199:D199"/>
    <mergeCell ref="F199:F200"/>
    <mergeCell ref="G199:G200"/>
    <mergeCell ref="H199:H200"/>
    <mergeCell ref="I199:I200"/>
    <mergeCell ref="C167:C169"/>
    <mergeCell ref="C170:C173"/>
    <mergeCell ref="C174:C177"/>
    <mergeCell ref="C178:E178"/>
    <mergeCell ref="C182:D182"/>
    <mergeCell ref="F182:F183"/>
    <mergeCell ref="G182:G183"/>
    <mergeCell ref="H182:H183"/>
    <mergeCell ref="I182:I183"/>
    <mergeCell ref="C150:C152"/>
    <mergeCell ref="C153:C156"/>
    <mergeCell ref="C157:C160"/>
    <mergeCell ref="C161:E161"/>
    <mergeCell ref="C165:D165"/>
    <mergeCell ref="F165:F166"/>
    <mergeCell ref="G165:G166"/>
    <mergeCell ref="H165:H166"/>
    <mergeCell ref="I165:I166"/>
    <mergeCell ref="C133:C135"/>
    <mergeCell ref="C136:C139"/>
    <mergeCell ref="C140:C143"/>
    <mergeCell ref="C144:E144"/>
    <mergeCell ref="C148:D148"/>
    <mergeCell ref="F148:F149"/>
    <mergeCell ref="G148:G149"/>
    <mergeCell ref="H148:H149"/>
    <mergeCell ref="I148:I149"/>
    <mergeCell ref="C116:C118"/>
    <mergeCell ref="C119:C122"/>
    <mergeCell ref="C123:C126"/>
    <mergeCell ref="C127:E127"/>
    <mergeCell ref="C131:D131"/>
    <mergeCell ref="F131:F132"/>
    <mergeCell ref="G131:G132"/>
    <mergeCell ref="H131:H132"/>
    <mergeCell ref="I131:I132"/>
    <mergeCell ref="C99:C101"/>
    <mergeCell ref="C102:C105"/>
    <mergeCell ref="C106:C109"/>
    <mergeCell ref="C110:E110"/>
    <mergeCell ref="C114:D114"/>
    <mergeCell ref="F114:F115"/>
    <mergeCell ref="G114:G115"/>
    <mergeCell ref="H114:H115"/>
    <mergeCell ref="I114:I115"/>
    <mergeCell ref="C82:C84"/>
    <mergeCell ref="C85:C88"/>
    <mergeCell ref="C89:C92"/>
    <mergeCell ref="C93:E93"/>
    <mergeCell ref="C97:D97"/>
    <mergeCell ref="F97:F98"/>
    <mergeCell ref="G97:G98"/>
    <mergeCell ref="H97:H98"/>
    <mergeCell ref="I97:I98"/>
    <mergeCell ref="C65:C67"/>
    <mergeCell ref="C68:C71"/>
    <mergeCell ref="C72:C75"/>
    <mergeCell ref="C76:E76"/>
    <mergeCell ref="C80:D80"/>
    <mergeCell ref="F80:F81"/>
    <mergeCell ref="G80:G81"/>
    <mergeCell ref="H80:H81"/>
    <mergeCell ref="I80:I81"/>
    <mergeCell ref="C48:C50"/>
    <mergeCell ref="C51:C54"/>
    <mergeCell ref="C55:C58"/>
    <mergeCell ref="C59:E59"/>
    <mergeCell ref="C63:D63"/>
    <mergeCell ref="F63:F64"/>
    <mergeCell ref="G63:G64"/>
    <mergeCell ref="H63:H64"/>
    <mergeCell ref="I63:I64"/>
    <mergeCell ref="I26:I27"/>
    <mergeCell ref="B27:C27"/>
    <mergeCell ref="B28:C30"/>
    <mergeCell ref="B31:C34"/>
    <mergeCell ref="B35:C38"/>
    <mergeCell ref="B39:E39"/>
    <mergeCell ref="C46:D46"/>
    <mergeCell ref="F46:F47"/>
    <mergeCell ref="G46:G47"/>
    <mergeCell ref="H46:H47"/>
    <mergeCell ref="I46:I47"/>
    <mergeCell ref="B21:C21"/>
    <mergeCell ref="D21:E21"/>
    <mergeCell ref="G21:H21"/>
    <mergeCell ref="B22:C22"/>
    <mergeCell ref="D22:H22"/>
    <mergeCell ref="B26:D26"/>
    <mergeCell ref="E26:E27"/>
    <mergeCell ref="F26:F27"/>
    <mergeCell ref="G26:G27"/>
    <mergeCell ref="H26:H27"/>
    <mergeCell ref="B15:C15"/>
    <mergeCell ref="D15:H15"/>
    <mergeCell ref="B16:C16"/>
    <mergeCell ref="D16:E16"/>
    <mergeCell ref="G16:H16"/>
    <mergeCell ref="B17:C17"/>
    <mergeCell ref="D17:E17"/>
    <mergeCell ref="G17:H17"/>
    <mergeCell ref="B18:C18"/>
    <mergeCell ref="D18:E18"/>
    <mergeCell ref="G18:H18"/>
    <mergeCell ref="B10:C10"/>
    <mergeCell ref="D10:E10"/>
    <mergeCell ref="G10:H10"/>
    <mergeCell ref="B11:C11"/>
    <mergeCell ref="D11:E11"/>
    <mergeCell ref="G11:H11"/>
    <mergeCell ref="B13:I13"/>
    <mergeCell ref="B14:C14"/>
    <mergeCell ref="D14:E14"/>
    <mergeCell ref="G14:H14"/>
    <mergeCell ref="A1:F1"/>
    <mergeCell ref="B2:I2"/>
    <mergeCell ref="B6:I6"/>
    <mergeCell ref="B7:C7"/>
    <mergeCell ref="D7:E7"/>
    <mergeCell ref="G7:H7"/>
    <mergeCell ref="B8:C8"/>
    <mergeCell ref="D8:H8"/>
    <mergeCell ref="B9:C9"/>
    <mergeCell ref="D9:E9"/>
    <mergeCell ref="G9:H9"/>
  </mergeCells>
  <phoneticPr fontId="22"/>
  <dataValidations count="1">
    <dataValidation type="whole" allowBlank="1" showInputMessage="1" showErrorMessage="1" sqref="F48:F58 F65:F75 F82:F92 F99:F109 F116:F126 F133:F143 F150:F160 F167:F177 F184:F194 F201:F211" xr:uid="{00000000-0002-0000-0000-000000000000}">
      <formula1>0</formula1>
      <formula2>999</formula2>
    </dataValidation>
  </dataValidations>
  <pageMargins left="0.42986111111111103" right="0.15972222222222199" top="0.57986111111111105" bottom="0.27986111111111101" header="0.511811023622047" footer="0.15972222222222199"/>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K74"/>
  <sheetViews>
    <sheetView view="pageBreakPreview" topLeftCell="A13" zoomScaleNormal="90" workbookViewId="0">
      <selection activeCell="E25" sqref="E25"/>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900-000000000000}">
      <formula1>3</formula1>
      <formula2>5</formula2>
    </dataValidation>
    <dataValidation type="whole" allowBlank="1" showInputMessage="1" showErrorMessage="1" sqref="D25:D72 J25:J73" xr:uid="{00000000-0002-0000-0900-000001000000}">
      <formula1>0</formula1>
      <formula2>100</formula2>
    </dataValidation>
  </dataValidations>
  <pageMargins left="0.7" right="0.7" top="0.75" bottom="0.75" header="0.511811023622047" footer="0.51181102362204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A00-000000000000}">
      <formula1>3</formula1>
      <formula2>5</formula2>
    </dataValidation>
    <dataValidation type="whole" allowBlank="1" showInputMessage="1" showErrorMessage="1" sqref="D25:D72 J25:J73" xr:uid="{00000000-0002-0000-0A00-000001000000}">
      <formula1>0</formula1>
      <formula2>100</formula2>
    </dataValidation>
  </dataValidations>
  <pageMargins left="0.7" right="0.7" top="0.75" bottom="0.75" header="0.511811023622047" footer="0.51181102362204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B00-000000000000}">
      <formula1>3</formula1>
      <formula2>5</formula2>
    </dataValidation>
    <dataValidation type="whole" allowBlank="1" showInputMessage="1" showErrorMessage="1" sqref="D25:D72 J25:J73" xr:uid="{00000000-0002-0000-0B00-000001000000}">
      <formula1>0</formula1>
      <formula2>100</formula2>
    </dataValidation>
  </dataValidations>
  <pageMargins left="0.7" right="0.7" top="0.75" bottom="0.75" header="0.511811023622047" footer="0.51181102362204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C00-000000000000}">
      <formula1>3</formula1>
      <formula2>5</formula2>
    </dataValidation>
    <dataValidation type="whole" allowBlank="1" showInputMessage="1" showErrorMessage="1" sqref="D25:D72 J25:J73" xr:uid="{00000000-0002-0000-0C00-000001000000}">
      <formula1>0</formula1>
      <formula2>100</formula2>
    </dataValidation>
  </dataValidations>
  <pageMargins left="0.7" right="0.7" top="0.75" bottom="0.75" header="0.511811023622047" footer="0.5118110236220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212"/>
  <sheetViews>
    <sheetView view="pageBreakPreview" topLeftCell="A4" zoomScale="90" zoomScaleNormal="90" zoomScalePageLayoutView="90" workbookViewId="0">
      <selection activeCell="Q81" sqref="Q81"/>
    </sheetView>
  </sheetViews>
  <sheetFormatPr defaultColWidth="9" defaultRowHeight="13.5" x14ac:dyDescent="0.15"/>
  <cols>
    <col min="1" max="1" width="3.625" style="15" customWidth="1"/>
    <col min="2" max="2" width="3.125" style="15" customWidth="1"/>
    <col min="3" max="3" width="13.875" style="15" customWidth="1"/>
    <col min="4" max="5" width="12.625" style="15" customWidth="1"/>
    <col min="6" max="6" width="15.625" style="15" customWidth="1"/>
    <col min="7" max="8" width="15.5" style="15" customWidth="1"/>
    <col min="9" max="9" width="15.125" style="15" customWidth="1"/>
    <col min="10" max="10" width="7.5" style="15" customWidth="1"/>
    <col min="11" max="11" width="12.625" style="15" customWidth="1"/>
    <col min="12" max="12" width="15.5" style="15" customWidth="1"/>
    <col min="13" max="14" width="9" style="15"/>
    <col min="15" max="15" width="9" style="15" customWidth="1"/>
    <col min="16" max="16384" width="9" style="15"/>
  </cols>
  <sheetData>
    <row r="1" spans="1:12" x14ac:dyDescent="0.15">
      <c r="A1" s="14"/>
      <c r="B1" s="14"/>
      <c r="C1" s="14"/>
      <c r="D1" s="14"/>
      <c r="E1" s="14"/>
      <c r="F1" s="14"/>
      <c r="I1" s="16" t="s">
        <v>0</v>
      </c>
    </row>
    <row r="2" spans="1:12" ht="21" x14ac:dyDescent="0.15">
      <c r="B2" s="13" t="s">
        <v>1</v>
      </c>
      <c r="C2" s="13"/>
      <c r="D2" s="13"/>
      <c r="E2" s="13"/>
      <c r="F2" s="13"/>
      <c r="G2" s="13"/>
      <c r="H2" s="13"/>
      <c r="I2" s="13"/>
      <c r="J2" s="17"/>
      <c r="K2" s="17"/>
      <c r="L2" s="17"/>
    </row>
    <row r="3" spans="1:12" ht="13.5" customHeight="1" x14ac:dyDescent="0.15">
      <c r="B3" s="18"/>
      <c r="C3" s="18"/>
      <c r="D3" s="18"/>
      <c r="E3" s="18"/>
      <c r="F3" s="18"/>
      <c r="G3" s="18"/>
      <c r="H3" s="18"/>
      <c r="I3" s="18"/>
      <c r="J3" s="18"/>
      <c r="K3" s="18"/>
      <c r="L3" s="18"/>
    </row>
    <row r="4" spans="1:12" s="19" customFormat="1" ht="14.25" x14ac:dyDescent="0.15">
      <c r="B4" s="19" t="s">
        <v>2</v>
      </c>
    </row>
    <row r="5" spans="1:12" s="20" customFormat="1" ht="6" customHeight="1" x14ac:dyDescent="0.15"/>
    <row r="6" spans="1:12" s="21" customFormat="1" ht="19.5" customHeight="1" x14ac:dyDescent="0.15">
      <c r="B6" s="12" t="s">
        <v>3</v>
      </c>
      <c r="C6" s="12"/>
      <c r="D6" s="12"/>
      <c r="E6" s="12"/>
      <c r="F6" s="12"/>
      <c r="G6" s="12"/>
      <c r="H6" s="12"/>
      <c r="I6" s="12"/>
      <c r="J6" s="22"/>
      <c r="K6" s="22"/>
      <c r="L6" s="22"/>
    </row>
    <row r="7" spans="1:12" s="21" customFormat="1" ht="19.5" customHeight="1" x14ac:dyDescent="0.15">
      <c r="B7" s="11" t="s">
        <v>4</v>
      </c>
      <c r="C7" s="11"/>
      <c r="D7" s="128" t="s">
        <v>49</v>
      </c>
      <c r="E7" s="128"/>
      <c r="F7" s="23" t="s">
        <v>5</v>
      </c>
      <c r="G7" s="128" t="s">
        <v>50</v>
      </c>
      <c r="H7" s="128"/>
      <c r="I7" s="24"/>
      <c r="J7" s="25"/>
      <c r="K7" s="25"/>
      <c r="L7" s="25"/>
    </row>
    <row r="8" spans="1:12" s="21" customFormat="1" ht="19.5" customHeight="1" x14ac:dyDescent="0.15">
      <c r="B8" s="11" t="s">
        <v>6</v>
      </c>
      <c r="C8" s="11"/>
      <c r="D8" s="129" t="s">
        <v>51</v>
      </c>
      <c r="E8" s="129"/>
      <c r="F8" s="129"/>
      <c r="G8" s="129"/>
      <c r="H8" s="129"/>
      <c r="I8" s="24"/>
      <c r="J8" s="25"/>
      <c r="K8" s="25"/>
      <c r="L8" s="25"/>
    </row>
    <row r="9" spans="1:12" s="21" customFormat="1" ht="19.5" customHeight="1" x14ac:dyDescent="0.15">
      <c r="B9" s="11" t="s">
        <v>7</v>
      </c>
      <c r="C9" s="11"/>
      <c r="D9" s="130" t="s">
        <v>52</v>
      </c>
      <c r="E9" s="130"/>
      <c r="F9" s="23" t="s">
        <v>8</v>
      </c>
      <c r="G9" s="131" t="s">
        <v>53</v>
      </c>
      <c r="H9" s="131"/>
      <c r="I9" s="24"/>
      <c r="J9" s="25"/>
      <c r="K9" s="25"/>
      <c r="L9" s="25"/>
    </row>
    <row r="10" spans="1:12" s="21" customFormat="1" ht="19.5" customHeight="1" x14ac:dyDescent="0.15">
      <c r="B10" s="11" t="s">
        <v>9</v>
      </c>
      <c r="C10" s="11"/>
      <c r="D10" s="130" t="s">
        <v>52</v>
      </c>
      <c r="E10" s="130"/>
      <c r="F10" s="23" t="s">
        <v>10</v>
      </c>
      <c r="G10" s="128" t="s">
        <v>54</v>
      </c>
      <c r="H10" s="128"/>
      <c r="I10" s="24"/>
      <c r="J10" s="26"/>
      <c r="K10" s="26"/>
      <c r="L10" s="26"/>
    </row>
    <row r="11" spans="1:12" s="21" customFormat="1" ht="19.5" customHeight="1" x14ac:dyDescent="0.15">
      <c r="B11" s="6" t="s">
        <v>11</v>
      </c>
      <c r="C11" s="6"/>
      <c r="D11" s="130">
        <v>23</v>
      </c>
      <c r="E11" s="130"/>
      <c r="F11" s="27" t="s">
        <v>12</v>
      </c>
      <c r="G11" s="130">
        <v>18</v>
      </c>
      <c r="H11" s="130"/>
      <c r="I11" s="24"/>
      <c r="J11" s="26"/>
      <c r="K11" s="26"/>
      <c r="L11" s="26"/>
    </row>
    <row r="12" spans="1:12" s="28" customFormat="1" ht="13.5" customHeight="1" x14ac:dyDescent="0.15">
      <c r="B12" s="29"/>
      <c r="C12" s="29"/>
      <c r="D12" s="29"/>
      <c r="E12" s="29"/>
      <c r="F12" s="29"/>
      <c r="G12" s="29"/>
      <c r="H12" s="29"/>
      <c r="I12" s="29"/>
      <c r="J12" s="26"/>
      <c r="K12" s="26"/>
      <c r="L12" s="26"/>
    </row>
    <row r="13" spans="1:12" s="21" customFormat="1" ht="19.5" customHeight="1" x14ac:dyDescent="0.15">
      <c r="B13" s="5" t="s">
        <v>13</v>
      </c>
      <c r="C13" s="5"/>
      <c r="D13" s="5"/>
      <c r="E13" s="5"/>
      <c r="F13" s="5"/>
      <c r="G13" s="5"/>
      <c r="H13" s="5"/>
      <c r="I13" s="5"/>
      <c r="J13" s="22"/>
      <c r="K13" s="22"/>
      <c r="L13" s="22"/>
    </row>
    <row r="14" spans="1:12" s="21" customFormat="1" ht="19.5" customHeight="1" x14ac:dyDescent="0.15">
      <c r="B14" s="4" t="s">
        <v>4</v>
      </c>
      <c r="C14" s="4"/>
      <c r="D14" s="128" t="s">
        <v>55</v>
      </c>
      <c r="E14" s="128"/>
      <c r="F14" s="30" t="s">
        <v>5</v>
      </c>
      <c r="G14" s="128" t="s">
        <v>56</v>
      </c>
      <c r="H14" s="128"/>
      <c r="I14" s="24"/>
      <c r="J14" s="25"/>
      <c r="K14" s="25"/>
      <c r="L14" s="25"/>
    </row>
    <row r="15" spans="1:12" s="21" customFormat="1" ht="19.5" customHeight="1" x14ac:dyDescent="0.15">
      <c r="B15" s="4" t="s">
        <v>6</v>
      </c>
      <c r="C15" s="4"/>
      <c r="D15" s="129" t="s">
        <v>51</v>
      </c>
      <c r="E15" s="129"/>
      <c r="F15" s="129"/>
      <c r="G15" s="129"/>
      <c r="H15" s="129"/>
      <c r="I15" s="24"/>
      <c r="J15" s="25"/>
      <c r="K15" s="25"/>
      <c r="L15" s="25"/>
    </row>
    <row r="16" spans="1:12" s="21" customFormat="1" ht="19.5" customHeight="1" x14ac:dyDescent="0.15">
      <c r="B16" s="4" t="s">
        <v>7</v>
      </c>
      <c r="C16" s="4"/>
      <c r="D16" s="130" t="s">
        <v>52</v>
      </c>
      <c r="E16" s="130"/>
      <c r="F16" s="30" t="s">
        <v>8</v>
      </c>
      <c r="G16" s="132" t="s">
        <v>53</v>
      </c>
      <c r="H16" s="132"/>
      <c r="I16" s="24"/>
      <c r="J16" s="26"/>
      <c r="K16" s="26"/>
      <c r="L16" s="26"/>
    </row>
    <row r="17" spans="2:12" s="21" customFormat="1" ht="19.5" customHeight="1" x14ac:dyDescent="0.15">
      <c r="B17" s="4" t="s">
        <v>9</v>
      </c>
      <c r="C17" s="4"/>
      <c r="D17" s="130" t="s">
        <v>52</v>
      </c>
      <c r="E17" s="130"/>
      <c r="F17" s="30" t="s">
        <v>10</v>
      </c>
      <c r="G17" s="129" t="s">
        <v>54</v>
      </c>
      <c r="H17" s="129"/>
      <c r="I17" s="24"/>
      <c r="J17" s="26"/>
      <c r="K17" s="26"/>
      <c r="L17" s="26"/>
    </row>
    <row r="18" spans="2:12" s="21" customFormat="1" ht="30" customHeight="1" x14ac:dyDescent="0.15">
      <c r="B18" s="4" t="s">
        <v>12</v>
      </c>
      <c r="C18" s="4"/>
      <c r="D18" s="130">
        <v>30</v>
      </c>
      <c r="E18" s="130"/>
      <c r="F18" s="31" t="s">
        <v>14</v>
      </c>
      <c r="G18" s="130">
        <v>4</v>
      </c>
      <c r="H18" s="130"/>
      <c r="I18" s="24"/>
      <c r="J18" s="26"/>
      <c r="K18" s="26"/>
      <c r="L18" s="26"/>
    </row>
    <row r="19" spans="2:12" s="25" customFormat="1" ht="8.25" customHeight="1" x14ac:dyDescent="0.15">
      <c r="B19" s="29"/>
      <c r="C19" s="29"/>
      <c r="D19" s="29"/>
      <c r="E19" s="29"/>
      <c r="F19" s="29"/>
      <c r="G19" s="29"/>
      <c r="H19" s="29"/>
      <c r="I19" s="29"/>
      <c r="J19" s="26"/>
      <c r="K19" s="26"/>
      <c r="L19" s="26"/>
    </row>
    <row r="20" spans="2:12" s="28" customFormat="1" ht="19.5" customHeight="1" x14ac:dyDescent="0.15">
      <c r="C20" s="32"/>
      <c r="D20" s="32" t="s">
        <v>15</v>
      </c>
      <c r="E20" s="29"/>
      <c r="F20" s="29"/>
      <c r="G20" s="29"/>
      <c r="H20" s="29"/>
      <c r="I20" s="29"/>
      <c r="J20" s="26"/>
      <c r="K20" s="26"/>
      <c r="L20" s="26"/>
    </row>
    <row r="21" spans="2:12" s="21" customFormat="1" ht="19.5" customHeight="1" x14ac:dyDescent="0.15">
      <c r="B21" s="4" t="s">
        <v>4</v>
      </c>
      <c r="C21" s="4"/>
      <c r="D21" s="129" t="s">
        <v>49</v>
      </c>
      <c r="E21" s="129"/>
      <c r="F21" s="30" t="s">
        <v>5</v>
      </c>
      <c r="G21" s="64" t="s">
        <v>50</v>
      </c>
      <c r="H21" s="65"/>
      <c r="I21" s="24"/>
      <c r="J21" s="25"/>
      <c r="K21" s="25"/>
      <c r="L21" s="25"/>
    </row>
    <row r="22" spans="2:12" s="21" customFormat="1" ht="19.5" customHeight="1" x14ac:dyDescent="0.15">
      <c r="B22" s="4" t="s">
        <v>6</v>
      </c>
      <c r="C22" s="4"/>
      <c r="D22" s="129" t="s">
        <v>57</v>
      </c>
      <c r="E22" s="129"/>
      <c r="F22" s="129"/>
      <c r="G22" s="129"/>
      <c r="H22" s="129"/>
      <c r="I22" s="24"/>
      <c r="J22" s="25"/>
      <c r="K22" s="25"/>
      <c r="L22" s="25"/>
    </row>
    <row r="23" spans="2:12" ht="18" customHeight="1" x14ac:dyDescent="0.15"/>
    <row r="24" spans="2:12" s="19" customFormat="1" ht="14.25" x14ac:dyDescent="0.15">
      <c r="B24" s="19" t="s">
        <v>16</v>
      </c>
    </row>
    <row r="25" spans="2:12" ht="9.75" customHeight="1" x14ac:dyDescent="0.15"/>
    <row r="26" spans="2:12" s="21" customFormat="1" ht="18" customHeight="1" x14ac:dyDescent="0.15">
      <c r="B26" s="3" t="s">
        <v>17</v>
      </c>
      <c r="C26" s="3"/>
      <c r="D26" s="3"/>
      <c r="E26" s="2" t="s">
        <v>18</v>
      </c>
      <c r="F26" s="2" t="s">
        <v>19</v>
      </c>
      <c r="G26" s="1" t="s">
        <v>20</v>
      </c>
      <c r="H26" s="2" t="s">
        <v>21</v>
      </c>
      <c r="I26" s="120" t="s">
        <v>22</v>
      </c>
    </row>
    <row r="27" spans="2:12" s="21" customFormat="1" ht="18" customHeight="1" x14ac:dyDescent="0.15">
      <c r="B27" s="121" t="s">
        <v>23</v>
      </c>
      <c r="C27" s="121"/>
      <c r="D27" s="33" t="s">
        <v>24</v>
      </c>
      <c r="E27" s="2"/>
      <c r="F27" s="2"/>
      <c r="G27" s="1"/>
      <c r="H27" s="2"/>
      <c r="I27" s="120"/>
    </row>
    <row r="28" spans="2:12" s="21" customFormat="1" ht="18" customHeight="1" x14ac:dyDescent="0.15">
      <c r="B28" s="122" t="s">
        <v>25</v>
      </c>
      <c r="C28" s="122"/>
      <c r="D28" s="34" t="s">
        <v>26</v>
      </c>
      <c r="E28" s="35">
        <v>3000</v>
      </c>
      <c r="F28" s="34">
        <f>SUM(F48,F65,F82,F99,F116,F133,F150,F167,F184,F201)</f>
        <v>0</v>
      </c>
      <c r="G28" s="35">
        <f t="shared" ref="G28:G38" si="0">F28*E28</f>
        <v>0</v>
      </c>
      <c r="H28" s="159">
        <v>0.25</v>
      </c>
      <c r="I28" s="37">
        <f>G28*1/4</f>
        <v>0</v>
      </c>
    </row>
    <row r="29" spans="2:12" s="21" customFormat="1" ht="18" customHeight="1" x14ac:dyDescent="0.15">
      <c r="B29" s="122"/>
      <c r="C29" s="122"/>
      <c r="D29" s="38" t="s">
        <v>28</v>
      </c>
      <c r="E29" s="39">
        <v>11000</v>
      </c>
      <c r="F29" s="38">
        <f>SUM(F49,F66,F83,F100,F117,F134,F151,F168,F185,F202)</f>
        <v>8</v>
      </c>
      <c r="G29" s="39">
        <f t="shared" si="0"/>
        <v>88000</v>
      </c>
      <c r="H29" s="160">
        <v>0.25</v>
      </c>
      <c r="I29" s="41">
        <f>G29*1/4</f>
        <v>22000</v>
      </c>
    </row>
    <row r="30" spans="2:12" s="21" customFormat="1" ht="18" customHeight="1" x14ac:dyDescent="0.15">
      <c r="B30" s="122"/>
      <c r="C30" s="122"/>
      <c r="D30" s="42" t="s">
        <v>29</v>
      </c>
      <c r="E30" s="43">
        <v>19000</v>
      </c>
      <c r="F30" s="42">
        <f>SUM(F50,F67,F84,F101,F118,F135,F152,F169,F186,F203)</f>
        <v>0</v>
      </c>
      <c r="G30" s="43">
        <f t="shared" si="0"/>
        <v>0</v>
      </c>
      <c r="H30" s="161">
        <v>0.25</v>
      </c>
      <c r="I30" s="45">
        <f>G30*1/4</f>
        <v>0</v>
      </c>
    </row>
    <row r="31" spans="2:12" s="21" customFormat="1" ht="18" customHeight="1" x14ac:dyDescent="0.15">
      <c r="B31" s="123" t="s">
        <v>30</v>
      </c>
      <c r="C31" s="123"/>
      <c r="D31" s="46" t="s">
        <v>26</v>
      </c>
      <c r="E31" s="47">
        <v>3000</v>
      </c>
      <c r="F31" s="46">
        <f>SUM(F51,F68,F85,F102,F119,F136,F153,F170,F187,F204,)</f>
        <v>0</v>
      </c>
      <c r="G31" s="47">
        <f t="shared" si="0"/>
        <v>0</v>
      </c>
      <c r="H31" s="162">
        <v>0.25</v>
      </c>
      <c r="I31" s="49">
        <f>G31*1/4</f>
        <v>0</v>
      </c>
    </row>
    <row r="32" spans="2:12" s="21" customFormat="1" ht="18" customHeight="1" x14ac:dyDescent="0.15">
      <c r="B32" s="123"/>
      <c r="C32" s="123"/>
      <c r="D32" s="38" t="s">
        <v>28</v>
      </c>
      <c r="E32" s="39">
        <v>11000</v>
      </c>
      <c r="F32" s="38">
        <f>SUM(F52,F69,F86,F103,F120,F137,F154,F171,F188,F205)</f>
        <v>0</v>
      </c>
      <c r="G32" s="39">
        <f t="shared" si="0"/>
        <v>0</v>
      </c>
      <c r="H32" s="160">
        <v>0.25</v>
      </c>
      <c r="I32" s="41">
        <f>G32*1/4</f>
        <v>0</v>
      </c>
    </row>
    <row r="33" spans="2:9" s="21" customFormat="1" ht="18" customHeight="1" x14ac:dyDescent="0.15">
      <c r="B33" s="123"/>
      <c r="C33" s="123"/>
      <c r="D33" s="38" t="s">
        <v>31</v>
      </c>
      <c r="E33" s="39">
        <v>19000</v>
      </c>
      <c r="F33" s="38">
        <f>SUM(F53,F70,F87,F104,F121,F138,F155,F172,F189,F206)</f>
        <v>0</v>
      </c>
      <c r="G33" s="39">
        <f t="shared" si="0"/>
        <v>0</v>
      </c>
      <c r="H33" s="160">
        <v>0.25</v>
      </c>
      <c r="I33" s="41">
        <f>G33*1/4</f>
        <v>0</v>
      </c>
    </row>
    <row r="34" spans="2:9" s="21" customFormat="1" ht="18" customHeight="1" x14ac:dyDescent="0.15">
      <c r="B34" s="123"/>
      <c r="C34" s="123"/>
      <c r="D34" s="42" t="s">
        <v>32</v>
      </c>
      <c r="E34" s="43">
        <v>27000</v>
      </c>
      <c r="F34" s="42">
        <f>SUM(F54,F71,F88,F105,F122,F139,F156,F173,F190,F207)</f>
        <v>0</v>
      </c>
      <c r="G34" s="43">
        <f t="shared" si="0"/>
        <v>0</v>
      </c>
      <c r="H34" s="161">
        <v>0.25</v>
      </c>
      <c r="I34" s="45">
        <f>G34*1/4</f>
        <v>0</v>
      </c>
    </row>
    <row r="35" spans="2:9" s="21" customFormat="1" ht="18" customHeight="1" x14ac:dyDescent="0.15">
      <c r="B35" s="124" t="s">
        <v>33</v>
      </c>
      <c r="C35" s="124"/>
      <c r="D35" s="46" t="s">
        <v>28</v>
      </c>
      <c r="E35" s="47">
        <v>3000</v>
      </c>
      <c r="F35" s="46">
        <f>SUM(F55,F72,F89,F106,F123,F140,F157,F174,F191,F208,)</f>
        <v>0</v>
      </c>
      <c r="G35" s="47">
        <f t="shared" si="0"/>
        <v>0</v>
      </c>
      <c r="H35" s="162">
        <v>0.25</v>
      </c>
      <c r="I35" s="49">
        <f>G35*1/4</f>
        <v>0</v>
      </c>
    </row>
    <row r="36" spans="2:9" s="21" customFormat="1" ht="18" customHeight="1" x14ac:dyDescent="0.15">
      <c r="B36" s="124"/>
      <c r="C36" s="124"/>
      <c r="D36" s="38" t="s">
        <v>31</v>
      </c>
      <c r="E36" s="39">
        <v>11000</v>
      </c>
      <c r="F36" s="38">
        <f>SUM(F56,F73,F90,F107,F124,F141,F158,F175,F192,F209)</f>
        <v>2</v>
      </c>
      <c r="G36" s="39">
        <f t="shared" si="0"/>
        <v>22000</v>
      </c>
      <c r="H36" s="160">
        <v>0.25</v>
      </c>
      <c r="I36" s="41">
        <f>G36*1/4</f>
        <v>5500</v>
      </c>
    </row>
    <row r="37" spans="2:9" s="21" customFormat="1" ht="18" customHeight="1" x14ac:dyDescent="0.15">
      <c r="B37" s="124"/>
      <c r="C37" s="124"/>
      <c r="D37" s="38" t="s">
        <v>34</v>
      </c>
      <c r="E37" s="39">
        <v>19000</v>
      </c>
      <c r="F37" s="38">
        <f>SUM(F57,F74,F91,F108,F125,F142,F159,F176,F193,F210,)</f>
        <v>0</v>
      </c>
      <c r="G37" s="39">
        <f t="shared" si="0"/>
        <v>0</v>
      </c>
      <c r="H37" s="160">
        <v>0.25</v>
      </c>
      <c r="I37" s="41">
        <f>G37*1/4</f>
        <v>0</v>
      </c>
    </row>
    <row r="38" spans="2:9" s="21" customFormat="1" ht="18" customHeight="1" x14ac:dyDescent="0.15">
      <c r="B38" s="124"/>
      <c r="C38" s="124"/>
      <c r="D38" s="50" t="s">
        <v>35</v>
      </c>
      <c r="E38" s="51">
        <v>28000</v>
      </c>
      <c r="F38" s="50">
        <f>SUM(F58,F75,F92,F109,F126,F143,F160,F177,F194,F211)</f>
        <v>14</v>
      </c>
      <c r="G38" s="51">
        <f t="shared" si="0"/>
        <v>392000</v>
      </c>
      <c r="H38" s="163">
        <v>0.25</v>
      </c>
      <c r="I38" s="53">
        <f>G38*1/4</f>
        <v>98000</v>
      </c>
    </row>
    <row r="39" spans="2:9" s="21" customFormat="1" ht="18" customHeight="1" x14ac:dyDescent="0.15">
      <c r="B39" s="125" t="s">
        <v>36</v>
      </c>
      <c r="C39" s="125"/>
      <c r="D39" s="125"/>
      <c r="E39" s="125"/>
      <c r="F39" s="54">
        <f>SUM(F28:F38)</f>
        <v>24</v>
      </c>
      <c r="G39" s="55">
        <f>SUM(G28:G38)</f>
        <v>502000</v>
      </c>
      <c r="H39" s="56" t="s">
        <v>37</v>
      </c>
      <c r="I39" s="57">
        <f>SUM(I28:I38)</f>
        <v>125500</v>
      </c>
    </row>
    <row r="40" spans="2:9" ht="9" customHeight="1" x14ac:dyDescent="0.15">
      <c r="G40" s="58"/>
      <c r="I40" s="58"/>
    </row>
    <row r="41" spans="2:9" ht="9" customHeight="1" x14ac:dyDescent="0.15">
      <c r="B41" s="19"/>
      <c r="G41" s="58"/>
      <c r="I41" s="58"/>
    </row>
    <row r="42" spans="2:9" ht="16.5" customHeight="1" x14ac:dyDescent="0.15">
      <c r="B42" s="19" t="s">
        <v>38</v>
      </c>
      <c r="C42" s="19"/>
      <c r="G42" s="58"/>
      <c r="I42" s="58"/>
    </row>
    <row r="43" spans="2:9" ht="9.75" customHeight="1" x14ac:dyDescent="0.15">
      <c r="G43" s="58"/>
      <c r="I43" s="58"/>
    </row>
    <row r="44" spans="2:9" ht="16.5" customHeight="1" x14ac:dyDescent="0.15">
      <c r="C44" s="59" t="s">
        <v>39</v>
      </c>
      <c r="D44" s="66" t="s">
        <v>86</v>
      </c>
      <c r="G44" s="58"/>
      <c r="I44" s="58"/>
    </row>
    <row r="45" spans="2:9" ht="6.75" customHeight="1" x14ac:dyDescent="0.15">
      <c r="G45" s="58"/>
      <c r="I45" s="58"/>
    </row>
    <row r="46" spans="2:9" s="21" customFormat="1" ht="15" customHeight="1" x14ac:dyDescent="0.15">
      <c r="B46" s="60"/>
      <c r="C46" s="3" t="s">
        <v>17</v>
      </c>
      <c r="D46" s="3"/>
      <c r="E46" s="61" t="s">
        <v>18</v>
      </c>
      <c r="F46" s="2" t="s">
        <v>19</v>
      </c>
      <c r="G46" s="1" t="s">
        <v>20</v>
      </c>
      <c r="H46" s="2" t="s">
        <v>21</v>
      </c>
      <c r="I46" s="120" t="s">
        <v>22</v>
      </c>
    </row>
    <row r="47" spans="2:9" s="21" customFormat="1" ht="15" customHeight="1" x14ac:dyDescent="0.15">
      <c r="B47" s="60"/>
      <c r="C47" s="62" t="s">
        <v>23</v>
      </c>
      <c r="D47" s="33" t="s">
        <v>24</v>
      </c>
      <c r="E47" s="63"/>
      <c r="F47" s="2"/>
      <c r="G47" s="1"/>
      <c r="H47" s="2"/>
      <c r="I47" s="120"/>
    </row>
    <row r="48" spans="2:9" s="21" customFormat="1" ht="15" customHeight="1" x14ac:dyDescent="0.15">
      <c r="B48" s="60"/>
      <c r="C48" s="122" t="s">
        <v>25</v>
      </c>
      <c r="D48" s="34" t="s">
        <v>26</v>
      </c>
      <c r="E48" s="35">
        <v>3000</v>
      </c>
      <c r="F48" s="34"/>
      <c r="G48" s="35">
        <f t="shared" ref="G48:G58" si="1">F48*E48</f>
        <v>0</v>
      </c>
      <c r="H48" s="159">
        <v>0.25</v>
      </c>
      <c r="I48" s="37">
        <f>G48*1/4</f>
        <v>0</v>
      </c>
    </row>
    <row r="49" spans="2:10" s="21" customFormat="1" ht="15" customHeight="1" x14ac:dyDescent="0.15">
      <c r="B49" s="60"/>
      <c r="C49" s="122"/>
      <c r="D49" s="38" t="s">
        <v>28</v>
      </c>
      <c r="E49" s="39">
        <v>11000</v>
      </c>
      <c r="F49" s="67">
        <v>8</v>
      </c>
      <c r="G49" s="39">
        <f t="shared" si="1"/>
        <v>88000</v>
      </c>
      <c r="H49" s="160">
        <v>0.25</v>
      </c>
      <c r="I49" s="41">
        <f>G49*1/4</f>
        <v>22000</v>
      </c>
    </row>
    <row r="50" spans="2:10" s="21" customFormat="1" ht="15" customHeight="1" x14ac:dyDescent="0.15">
      <c r="B50" s="60"/>
      <c r="C50" s="122"/>
      <c r="D50" s="42" t="s">
        <v>29</v>
      </c>
      <c r="E50" s="43">
        <v>19000</v>
      </c>
      <c r="F50" s="42"/>
      <c r="G50" s="43">
        <f t="shared" si="1"/>
        <v>0</v>
      </c>
      <c r="H50" s="161">
        <v>0.25</v>
      </c>
      <c r="I50" s="45">
        <f>G50*1/4</f>
        <v>0</v>
      </c>
    </row>
    <row r="51" spans="2:10" s="21" customFormat="1" ht="15" customHeight="1" x14ac:dyDescent="0.15">
      <c r="B51" s="60"/>
      <c r="C51" s="126" t="s">
        <v>30</v>
      </c>
      <c r="D51" s="46" t="s">
        <v>26</v>
      </c>
      <c r="E51" s="47">
        <v>3000</v>
      </c>
      <c r="F51" s="46"/>
      <c r="G51" s="47">
        <f t="shared" si="1"/>
        <v>0</v>
      </c>
      <c r="H51" s="162">
        <v>0.25</v>
      </c>
      <c r="I51" s="49">
        <f>G51*1/4</f>
        <v>0</v>
      </c>
    </row>
    <row r="52" spans="2:10" s="21" customFormat="1" ht="15" customHeight="1" x14ac:dyDescent="0.15">
      <c r="B52" s="60"/>
      <c r="C52" s="126"/>
      <c r="D52" s="38" t="s">
        <v>28</v>
      </c>
      <c r="E52" s="39">
        <v>11000</v>
      </c>
      <c r="F52" s="38"/>
      <c r="G52" s="39">
        <f t="shared" si="1"/>
        <v>0</v>
      </c>
      <c r="H52" s="160">
        <v>0.25</v>
      </c>
      <c r="I52" s="41">
        <f>G52*1/4</f>
        <v>0</v>
      </c>
    </row>
    <row r="53" spans="2:10" ht="15" customHeight="1" x14ac:dyDescent="0.15">
      <c r="C53" s="126"/>
      <c r="D53" s="38" t="s">
        <v>31</v>
      </c>
      <c r="E53" s="39">
        <v>19000</v>
      </c>
      <c r="F53" s="38"/>
      <c r="G53" s="39">
        <f t="shared" si="1"/>
        <v>0</v>
      </c>
      <c r="H53" s="160">
        <v>0.25</v>
      </c>
      <c r="I53" s="41">
        <f>G53*1/4</f>
        <v>0</v>
      </c>
    </row>
    <row r="54" spans="2:10" ht="15" customHeight="1" x14ac:dyDescent="0.15">
      <c r="C54" s="126"/>
      <c r="D54" s="42" t="s">
        <v>32</v>
      </c>
      <c r="E54" s="43">
        <v>27000</v>
      </c>
      <c r="F54" s="42"/>
      <c r="G54" s="43">
        <f t="shared" si="1"/>
        <v>0</v>
      </c>
      <c r="H54" s="161">
        <v>0.25</v>
      </c>
      <c r="I54" s="45">
        <f>G54*1/4</f>
        <v>0</v>
      </c>
    </row>
    <row r="55" spans="2:10" ht="15" customHeight="1" x14ac:dyDescent="0.15">
      <c r="C55" s="124" t="s">
        <v>33</v>
      </c>
      <c r="D55" s="46" t="s">
        <v>28</v>
      </c>
      <c r="E55" s="47">
        <v>3000</v>
      </c>
      <c r="F55" s="46"/>
      <c r="G55" s="47">
        <f t="shared" si="1"/>
        <v>0</v>
      </c>
      <c r="H55" s="162">
        <v>0.25</v>
      </c>
      <c r="I55" s="49">
        <f>G55*1/4</f>
        <v>0</v>
      </c>
    </row>
    <row r="56" spans="2:10" ht="15" customHeight="1" x14ac:dyDescent="0.15">
      <c r="C56" s="124"/>
      <c r="D56" s="38" t="s">
        <v>31</v>
      </c>
      <c r="E56" s="39">
        <v>11000</v>
      </c>
      <c r="F56" s="38"/>
      <c r="G56" s="39">
        <f t="shared" si="1"/>
        <v>0</v>
      </c>
      <c r="H56" s="160">
        <v>0.25</v>
      </c>
      <c r="I56" s="41">
        <f>G56*1/4</f>
        <v>0</v>
      </c>
    </row>
    <row r="57" spans="2:10" s="21" customFormat="1" ht="15" customHeight="1" x14ac:dyDescent="0.15">
      <c r="B57" s="60"/>
      <c r="C57" s="124"/>
      <c r="D57" s="38" t="s">
        <v>34</v>
      </c>
      <c r="E57" s="39">
        <v>19000</v>
      </c>
      <c r="F57" s="38"/>
      <c r="G57" s="39">
        <f t="shared" si="1"/>
        <v>0</v>
      </c>
      <c r="H57" s="160">
        <v>0.25</v>
      </c>
      <c r="I57" s="41">
        <f>G57*1/4</f>
        <v>0</v>
      </c>
    </row>
    <row r="58" spans="2:10" s="21" customFormat="1" ht="15" customHeight="1" x14ac:dyDescent="0.15">
      <c r="B58" s="60"/>
      <c r="C58" s="124"/>
      <c r="D58" s="50" t="s">
        <v>35</v>
      </c>
      <c r="E58" s="51">
        <v>28000</v>
      </c>
      <c r="F58" s="50"/>
      <c r="G58" s="51">
        <f t="shared" si="1"/>
        <v>0</v>
      </c>
      <c r="H58" s="163">
        <v>0.25</v>
      </c>
      <c r="I58" s="53">
        <f>G58*1/4</f>
        <v>0</v>
      </c>
    </row>
    <row r="59" spans="2:10" s="21" customFormat="1" ht="15" customHeight="1" x14ac:dyDescent="0.15">
      <c r="B59" s="60"/>
      <c r="C59" s="127" t="s">
        <v>36</v>
      </c>
      <c r="D59" s="127"/>
      <c r="E59" s="127"/>
      <c r="F59" s="54">
        <f>SUM(F48:F58)</f>
        <v>8</v>
      </c>
      <c r="G59" s="55">
        <f>SUM(G48:G58)</f>
        <v>88000</v>
      </c>
      <c r="H59" s="56" t="s">
        <v>37</v>
      </c>
      <c r="I59" s="57">
        <f>SUM(I48:I58)</f>
        <v>22000</v>
      </c>
    </row>
    <row r="60" spans="2:10" s="21" customFormat="1" ht="15" customHeight="1" x14ac:dyDescent="0.15">
      <c r="B60" s="60"/>
      <c r="C60" s="15"/>
      <c r="D60" s="15"/>
      <c r="E60" s="15"/>
      <c r="F60" s="15"/>
      <c r="G60" s="58"/>
      <c r="H60" s="15"/>
      <c r="I60" s="58"/>
      <c r="J60" s="15"/>
    </row>
    <row r="61" spans="2:10" ht="15" customHeight="1" x14ac:dyDescent="0.15">
      <c r="C61" s="59" t="s">
        <v>40</v>
      </c>
      <c r="D61" s="66" t="s">
        <v>58</v>
      </c>
      <c r="G61" s="58"/>
      <c r="I61" s="58"/>
    </row>
    <row r="62" spans="2:10" ht="15" customHeight="1" x14ac:dyDescent="0.15">
      <c r="G62" s="58"/>
      <c r="I62" s="58"/>
    </row>
    <row r="63" spans="2:10" ht="15" customHeight="1" x14ac:dyDescent="0.15">
      <c r="C63" s="3" t="s">
        <v>17</v>
      </c>
      <c r="D63" s="3"/>
      <c r="E63" s="61" t="s">
        <v>18</v>
      </c>
      <c r="F63" s="2" t="s">
        <v>19</v>
      </c>
      <c r="G63" s="1" t="s">
        <v>20</v>
      </c>
      <c r="H63" s="2" t="s">
        <v>21</v>
      </c>
      <c r="I63" s="120" t="s">
        <v>22</v>
      </c>
    </row>
    <row r="64" spans="2:10" ht="15" customHeight="1" x14ac:dyDescent="0.15">
      <c r="C64" s="62" t="s">
        <v>23</v>
      </c>
      <c r="D64" s="33" t="s">
        <v>24</v>
      </c>
      <c r="E64" s="63"/>
      <c r="F64" s="2"/>
      <c r="G64" s="1"/>
      <c r="H64" s="2"/>
      <c r="I64" s="120"/>
    </row>
    <row r="65" spans="3:9" ht="15" customHeight="1" x14ac:dyDescent="0.15">
      <c r="C65" s="122" t="s">
        <v>25</v>
      </c>
      <c r="D65" s="34" t="s">
        <v>26</v>
      </c>
      <c r="E65" s="35">
        <v>3000</v>
      </c>
      <c r="F65" s="34"/>
      <c r="G65" s="35">
        <f t="shared" ref="G65:G75" si="2">F65*E65</f>
        <v>0</v>
      </c>
      <c r="H65" s="159">
        <v>0.25</v>
      </c>
      <c r="I65" s="37">
        <f>G65*1/4</f>
        <v>0</v>
      </c>
    </row>
    <row r="66" spans="3:9" ht="15" customHeight="1" x14ac:dyDescent="0.15">
      <c r="C66" s="122"/>
      <c r="D66" s="38" t="s">
        <v>28</v>
      </c>
      <c r="E66" s="39">
        <v>11000</v>
      </c>
      <c r="F66" s="38"/>
      <c r="G66" s="39">
        <f t="shared" si="2"/>
        <v>0</v>
      </c>
      <c r="H66" s="160">
        <v>0.25</v>
      </c>
      <c r="I66" s="41">
        <f>G66*1/4</f>
        <v>0</v>
      </c>
    </row>
    <row r="67" spans="3:9" ht="15" customHeight="1" x14ac:dyDescent="0.15">
      <c r="C67" s="122"/>
      <c r="D67" s="42" t="s">
        <v>29</v>
      </c>
      <c r="E67" s="43">
        <v>19000</v>
      </c>
      <c r="F67" s="42"/>
      <c r="G67" s="43">
        <f t="shared" si="2"/>
        <v>0</v>
      </c>
      <c r="H67" s="161">
        <v>0.25</v>
      </c>
      <c r="I67" s="45">
        <f>G67*1/4</f>
        <v>0</v>
      </c>
    </row>
    <row r="68" spans="3:9" ht="15" customHeight="1" x14ac:dyDescent="0.15">
      <c r="C68" s="126" t="s">
        <v>30</v>
      </c>
      <c r="D68" s="46" t="s">
        <v>26</v>
      </c>
      <c r="E68" s="47">
        <v>3000</v>
      </c>
      <c r="F68" s="46"/>
      <c r="G68" s="47">
        <f t="shared" si="2"/>
        <v>0</v>
      </c>
      <c r="H68" s="162">
        <v>0.25</v>
      </c>
      <c r="I68" s="49">
        <f>G68*1/4</f>
        <v>0</v>
      </c>
    </row>
    <row r="69" spans="3:9" ht="15" customHeight="1" x14ac:dyDescent="0.15">
      <c r="C69" s="126"/>
      <c r="D69" s="38" t="s">
        <v>28</v>
      </c>
      <c r="E69" s="39">
        <v>11000</v>
      </c>
      <c r="F69" s="38"/>
      <c r="G69" s="39">
        <f t="shared" si="2"/>
        <v>0</v>
      </c>
      <c r="H69" s="160">
        <v>0.25</v>
      </c>
      <c r="I69" s="41">
        <f>G69*1/4</f>
        <v>0</v>
      </c>
    </row>
    <row r="70" spans="3:9" ht="15" customHeight="1" x14ac:dyDescent="0.15">
      <c r="C70" s="126"/>
      <c r="D70" s="38" t="s">
        <v>31</v>
      </c>
      <c r="E70" s="39">
        <v>19000</v>
      </c>
      <c r="F70" s="38"/>
      <c r="G70" s="39">
        <f t="shared" si="2"/>
        <v>0</v>
      </c>
      <c r="H70" s="160">
        <v>0.25</v>
      </c>
      <c r="I70" s="41">
        <f>G70*1/4</f>
        <v>0</v>
      </c>
    </row>
    <row r="71" spans="3:9" ht="15" customHeight="1" x14ac:dyDescent="0.15">
      <c r="C71" s="126"/>
      <c r="D71" s="42" t="s">
        <v>32</v>
      </c>
      <c r="E71" s="43">
        <v>27000</v>
      </c>
      <c r="F71" s="42"/>
      <c r="G71" s="43">
        <f t="shared" si="2"/>
        <v>0</v>
      </c>
      <c r="H71" s="161">
        <v>0.25</v>
      </c>
      <c r="I71" s="45">
        <f>G71*1/4</f>
        <v>0</v>
      </c>
    </row>
    <row r="72" spans="3:9" ht="15" customHeight="1" x14ac:dyDescent="0.15">
      <c r="C72" s="124" t="s">
        <v>33</v>
      </c>
      <c r="D72" s="46" t="s">
        <v>28</v>
      </c>
      <c r="E72" s="47">
        <v>3000</v>
      </c>
      <c r="F72" s="46"/>
      <c r="G72" s="47">
        <f t="shared" si="2"/>
        <v>0</v>
      </c>
      <c r="H72" s="162">
        <v>0.25</v>
      </c>
      <c r="I72" s="49">
        <f>G72*1/4</f>
        <v>0</v>
      </c>
    </row>
    <row r="73" spans="3:9" ht="15" customHeight="1" x14ac:dyDescent="0.15">
      <c r="C73" s="124"/>
      <c r="D73" s="38" t="s">
        <v>31</v>
      </c>
      <c r="E73" s="39">
        <v>11000</v>
      </c>
      <c r="F73" s="67">
        <v>2</v>
      </c>
      <c r="G73" s="39">
        <f t="shared" si="2"/>
        <v>22000</v>
      </c>
      <c r="H73" s="160">
        <v>0.25</v>
      </c>
      <c r="I73" s="41">
        <f>G73*1/4</f>
        <v>5500</v>
      </c>
    </row>
    <row r="74" spans="3:9" ht="15" customHeight="1" x14ac:dyDescent="0.15">
      <c r="C74" s="124"/>
      <c r="D74" s="38" t="s">
        <v>34</v>
      </c>
      <c r="E74" s="39">
        <v>19000</v>
      </c>
      <c r="F74" s="38"/>
      <c r="G74" s="39">
        <f t="shared" si="2"/>
        <v>0</v>
      </c>
      <c r="H74" s="160">
        <v>0.25</v>
      </c>
      <c r="I74" s="41">
        <f>G74*1/4</f>
        <v>0</v>
      </c>
    </row>
    <row r="75" spans="3:9" ht="15" customHeight="1" x14ac:dyDescent="0.15">
      <c r="C75" s="124"/>
      <c r="D75" s="50" t="s">
        <v>35</v>
      </c>
      <c r="E75" s="51">
        <v>28000</v>
      </c>
      <c r="F75" s="68">
        <v>14</v>
      </c>
      <c r="G75" s="51">
        <f t="shared" si="2"/>
        <v>392000</v>
      </c>
      <c r="H75" s="163">
        <v>0.25</v>
      </c>
      <c r="I75" s="53">
        <f>G75*1/4</f>
        <v>98000</v>
      </c>
    </row>
    <row r="76" spans="3:9" ht="15" customHeight="1" x14ac:dyDescent="0.15">
      <c r="C76" s="127" t="s">
        <v>36</v>
      </c>
      <c r="D76" s="127"/>
      <c r="E76" s="127"/>
      <c r="F76" s="54">
        <f>SUM(F65:F75)</f>
        <v>16</v>
      </c>
      <c r="G76" s="55">
        <f>SUM(G65:G75)</f>
        <v>414000</v>
      </c>
      <c r="H76" s="56" t="s">
        <v>37</v>
      </c>
      <c r="I76" s="57">
        <f>SUM(I65:I75)</f>
        <v>103500</v>
      </c>
    </row>
    <row r="77" spans="3:9" ht="15" customHeight="1" x14ac:dyDescent="0.15"/>
    <row r="78" spans="3:9" ht="15" customHeight="1" x14ac:dyDescent="0.15">
      <c r="C78" s="59" t="s">
        <v>41</v>
      </c>
      <c r="D78" s="59"/>
      <c r="G78" s="58"/>
      <c r="I78" s="58"/>
    </row>
    <row r="79" spans="3:9" ht="15" customHeight="1" x14ac:dyDescent="0.15">
      <c r="G79" s="58"/>
      <c r="I79" s="58"/>
    </row>
    <row r="80" spans="3:9" ht="15" customHeight="1" x14ac:dyDescent="0.15">
      <c r="C80" s="3" t="s">
        <v>17</v>
      </c>
      <c r="D80" s="3"/>
      <c r="E80" s="61" t="s">
        <v>18</v>
      </c>
      <c r="F80" s="2" t="s">
        <v>19</v>
      </c>
      <c r="G80" s="1" t="s">
        <v>20</v>
      </c>
      <c r="H80" s="2" t="s">
        <v>21</v>
      </c>
      <c r="I80" s="120" t="s">
        <v>22</v>
      </c>
    </row>
    <row r="81" spans="3:9" ht="15" customHeight="1" x14ac:dyDescent="0.15">
      <c r="C81" s="62" t="s">
        <v>23</v>
      </c>
      <c r="D81" s="33" t="s">
        <v>24</v>
      </c>
      <c r="E81" s="63"/>
      <c r="F81" s="2"/>
      <c r="G81" s="1"/>
      <c r="H81" s="2"/>
      <c r="I81" s="120"/>
    </row>
    <row r="82" spans="3:9" ht="15" customHeight="1" x14ac:dyDescent="0.15">
      <c r="C82" s="122" t="s">
        <v>25</v>
      </c>
      <c r="D82" s="34" t="s">
        <v>26</v>
      </c>
      <c r="E82" s="35">
        <v>3000</v>
      </c>
      <c r="F82" s="34"/>
      <c r="G82" s="35">
        <f t="shared" ref="G82:G92" si="3">F82*E82</f>
        <v>0</v>
      </c>
      <c r="H82" s="36" t="s">
        <v>27</v>
      </c>
      <c r="I82" s="37">
        <f t="shared" ref="I82:I92" si="4">G82*3/4</f>
        <v>0</v>
      </c>
    </row>
    <row r="83" spans="3:9" ht="15" customHeight="1" x14ac:dyDescent="0.15">
      <c r="C83" s="122"/>
      <c r="D83" s="38" t="s">
        <v>28</v>
      </c>
      <c r="E83" s="39">
        <v>11000</v>
      </c>
      <c r="F83" s="38"/>
      <c r="G83" s="39">
        <f t="shared" si="3"/>
        <v>0</v>
      </c>
      <c r="H83" s="40" t="s">
        <v>27</v>
      </c>
      <c r="I83" s="41">
        <f t="shared" si="4"/>
        <v>0</v>
      </c>
    </row>
    <row r="84" spans="3:9" ht="15" customHeight="1" x14ac:dyDescent="0.15">
      <c r="C84" s="122"/>
      <c r="D84" s="42" t="s">
        <v>29</v>
      </c>
      <c r="E84" s="43">
        <v>19000</v>
      </c>
      <c r="F84" s="42"/>
      <c r="G84" s="43">
        <f t="shared" si="3"/>
        <v>0</v>
      </c>
      <c r="H84" s="44" t="s">
        <v>27</v>
      </c>
      <c r="I84" s="45">
        <f t="shared" si="4"/>
        <v>0</v>
      </c>
    </row>
    <row r="85" spans="3:9" ht="15" customHeight="1" x14ac:dyDescent="0.15">
      <c r="C85" s="126" t="s">
        <v>30</v>
      </c>
      <c r="D85" s="46" t="s">
        <v>26</v>
      </c>
      <c r="E85" s="47">
        <v>3000</v>
      </c>
      <c r="F85" s="46"/>
      <c r="G85" s="47">
        <f t="shared" si="3"/>
        <v>0</v>
      </c>
      <c r="H85" s="48" t="s">
        <v>27</v>
      </c>
      <c r="I85" s="49">
        <f t="shared" si="4"/>
        <v>0</v>
      </c>
    </row>
    <row r="86" spans="3:9" ht="15" customHeight="1" x14ac:dyDescent="0.15">
      <c r="C86" s="126"/>
      <c r="D86" s="38" t="s">
        <v>28</v>
      </c>
      <c r="E86" s="39">
        <v>11000</v>
      </c>
      <c r="F86" s="38"/>
      <c r="G86" s="39">
        <f t="shared" si="3"/>
        <v>0</v>
      </c>
      <c r="H86" s="40" t="s">
        <v>27</v>
      </c>
      <c r="I86" s="41">
        <f t="shared" si="4"/>
        <v>0</v>
      </c>
    </row>
    <row r="87" spans="3:9" ht="15" customHeight="1" x14ac:dyDescent="0.15">
      <c r="C87" s="126"/>
      <c r="D87" s="38" t="s">
        <v>31</v>
      </c>
      <c r="E87" s="39">
        <v>19000</v>
      </c>
      <c r="F87" s="38"/>
      <c r="G87" s="39">
        <f t="shared" si="3"/>
        <v>0</v>
      </c>
      <c r="H87" s="40" t="s">
        <v>27</v>
      </c>
      <c r="I87" s="41">
        <f t="shared" si="4"/>
        <v>0</v>
      </c>
    </row>
    <row r="88" spans="3:9" ht="15" customHeight="1" x14ac:dyDescent="0.15">
      <c r="C88" s="126"/>
      <c r="D88" s="42" t="s">
        <v>32</v>
      </c>
      <c r="E88" s="43">
        <v>27000</v>
      </c>
      <c r="F88" s="42"/>
      <c r="G88" s="43">
        <f t="shared" si="3"/>
        <v>0</v>
      </c>
      <c r="H88" s="44" t="s">
        <v>27</v>
      </c>
      <c r="I88" s="45">
        <f t="shared" si="4"/>
        <v>0</v>
      </c>
    </row>
    <row r="89" spans="3:9" ht="15" customHeight="1" x14ac:dyDescent="0.15">
      <c r="C89" s="124" t="s">
        <v>33</v>
      </c>
      <c r="D89" s="46" t="s">
        <v>28</v>
      </c>
      <c r="E89" s="47">
        <v>3000</v>
      </c>
      <c r="F89" s="46"/>
      <c r="G89" s="47">
        <f t="shared" si="3"/>
        <v>0</v>
      </c>
      <c r="H89" s="48" t="s">
        <v>27</v>
      </c>
      <c r="I89" s="49">
        <f t="shared" si="4"/>
        <v>0</v>
      </c>
    </row>
    <row r="90" spans="3:9" ht="15" customHeight="1" x14ac:dyDescent="0.15">
      <c r="C90" s="124"/>
      <c r="D90" s="38" t="s">
        <v>31</v>
      </c>
      <c r="E90" s="39">
        <v>11000</v>
      </c>
      <c r="F90" s="38"/>
      <c r="G90" s="39">
        <f t="shared" si="3"/>
        <v>0</v>
      </c>
      <c r="H90" s="40" t="s">
        <v>27</v>
      </c>
      <c r="I90" s="41">
        <f t="shared" si="4"/>
        <v>0</v>
      </c>
    </row>
    <row r="91" spans="3:9" ht="15" customHeight="1" x14ac:dyDescent="0.15">
      <c r="C91" s="124"/>
      <c r="D91" s="38" t="s">
        <v>34</v>
      </c>
      <c r="E91" s="39">
        <v>19000</v>
      </c>
      <c r="F91" s="38"/>
      <c r="G91" s="39">
        <f t="shared" si="3"/>
        <v>0</v>
      </c>
      <c r="H91" s="40" t="s">
        <v>27</v>
      </c>
      <c r="I91" s="41">
        <f t="shared" si="4"/>
        <v>0</v>
      </c>
    </row>
    <row r="92" spans="3:9" ht="15" customHeight="1" x14ac:dyDescent="0.15">
      <c r="C92" s="124"/>
      <c r="D92" s="50" t="s">
        <v>35</v>
      </c>
      <c r="E92" s="51">
        <v>28000</v>
      </c>
      <c r="F92" s="50"/>
      <c r="G92" s="51">
        <f t="shared" si="3"/>
        <v>0</v>
      </c>
      <c r="H92" s="52" t="s">
        <v>27</v>
      </c>
      <c r="I92" s="53">
        <f t="shared" si="4"/>
        <v>0</v>
      </c>
    </row>
    <row r="93" spans="3:9" ht="15" customHeight="1" x14ac:dyDescent="0.15">
      <c r="C93" s="127" t="s">
        <v>36</v>
      </c>
      <c r="D93" s="127"/>
      <c r="E93" s="127"/>
      <c r="F93" s="54">
        <f>SUM(F82:F92)</f>
        <v>0</v>
      </c>
      <c r="G93" s="55">
        <f>SUM(G82:G92)</f>
        <v>0</v>
      </c>
      <c r="H93" s="56" t="s">
        <v>37</v>
      </c>
      <c r="I93" s="57">
        <f>SUM(I82:I92)</f>
        <v>0</v>
      </c>
    </row>
    <row r="94" spans="3:9" ht="15" customHeight="1" x14ac:dyDescent="0.15"/>
    <row r="95" spans="3:9" ht="15" customHeight="1" x14ac:dyDescent="0.15">
      <c r="C95" s="59" t="s">
        <v>42</v>
      </c>
      <c r="D95" s="59"/>
      <c r="G95" s="58"/>
      <c r="I95" s="58"/>
    </row>
    <row r="96" spans="3:9" ht="15" customHeight="1" x14ac:dyDescent="0.15">
      <c r="G96" s="58"/>
      <c r="I96" s="58"/>
    </row>
    <row r="97" spans="3:9" ht="15" customHeight="1" x14ac:dyDescent="0.15">
      <c r="C97" s="3" t="s">
        <v>17</v>
      </c>
      <c r="D97" s="3"/>
      <c r="E97" s="61" t="s">
        <v>18</v>
      </c>
      <c r="F97" s="2" t="s">
        <v>19</v>
      </c>
      <c r="G97" s="1" t="s">
        <v>20</v>
      </c>
      <c r="H97" s="2" t="s">
        <v>21</v>
      </c>
      <c r="I97" s="120" t="s">
        <v>22</v>
      </c>
    </row>
    <row r="98" spans="3:9" ht="15" customHeight="1" x14ac:dyDescent="0.15">
      <c r="C98" s="62" t="s">
        <v>23</v>
      </c>
      <c r="D98" s="33" t="s">
        <v>24</v>
      </c>
      <c r="E98" s="63"/>
      <c r="F98" s="2"/>
      <c r="G98" s="1"/>
      <c r="H98" s="2"/>
      <c r="I98" s="120"/>
    </row>
    <row r="99" spans="3:9" ht="15" customHeight="1" x14ac:dyDescent="0.15">
      <c r="C99" s="122" t="s">
        <v>25</v>
      </c>
      <c r="D99" s="34" t="s">
        <v>26</v>
      </c>
      <c r="E99" s="35">
        <v>3000</v>
      </c>
      <c r="F99" s="34"/>
      <c r="G99" s="35">
        <f t="shared" ref="G99:G109" si="5">F99*E99</f>
        <v>0</v>
      </c>
      <c r="H99" s="36" t="s">
        <v>27</v>
      </c>
      <c r="I99" s="37">
        <f t="shared" ref="I99:I109" si="6">G99*3/4</f>
        <v>0</v>
      </c>
    </row>
    <row r="100" spans="3:9" ht="15" customHeight="1" x14ac:dyDescent="0.15">
      <c r="C100" s="122"/>
      <c r="D100" s="38" t="s">
        <v>28</v>
      </c>
      <c r="E100" s="39">
        <v>11000</v>
      </c>
      <c r="F100" s="38"/>
      <c r="G100" s="39">
        <f t="shared" si="5"/>
        <v>0</v>
      </c>
      <c r="H100" s="40" t="s">
        <v>27</v>
      </c>
      <c r="I100" s="41">
        <f t="shared" si="6"/>
        <v>0</v>
      </c>
    </row>
    <row r="101" spans="3:9" ht="15" customHeight="1" x14ac:dyDescent="0.15">
      <c r="C101" s="122"/>
      <c r="D101" s="42" t="s">
        <v>29</v>
      </c>
      <c r="E101" s="43">
        <v>19000</v>
      </c>
      <c r="F101" s="42"/>
      <c r="G101" s="43">
        <f t="shared" si="5"/>
        <v>0</v>
      </c>
      <c r="H101" s="44" t="s">
        <v>27</v>
      </c>
      <c r="I101" s="45">
        <f t="shared" si="6"/>
        <v>0</v>
      </c>
    </row>
    <row r="102" spans="3:9" ht="15" customHeight="1" x14ac:dyDescent="0.15">
      <c r="C102" s="126" t="s">
        <v>30</v>
      </c>
      <c r="D102" s="46" t="s">
        <v>26</v>
      </c>
      <c r="E102" s="47">
        <v>3000</v>
      </c>
      <c r="F102" s="46"/>
      <c r="G102" s="47">
        <f t="shared" si="5"/>
        <v>0</v>
      </c>
      <c r="H102" s="48" t="s">
        <v>27</v>
      </c>
      <c r="I102" s="49">
        <f t="shared" si="6"/>
        <v>0</v>
      </c>
    </row>
    <row r="103" spans="3:9" ht="15" customHeight="1" x14ac:dyDescent="0.15">
      <c r="C103" s="126"/>
      <c r="D103" s="38" t="s">
        <v>28</v>
      </c>
      <c r="E103" s="39">
        <v>11000</v>
      </c>
      <c r="F103" s="38"/>
      <c r="G103" s="39">
        <f t="shared" si="5"/>
        <v>0</v>
      </c>
      <c r="H103" s="40" t="s">
        <v>27</v>
      </c>
      <c r="I103" s="41">
        <f t="shared" si="6"/>
        <v>0</v>
      </c>
    </row>
    <row r="104" spans="3:9" ht="15" customHeight="1" x14ac:dyDescent="0.15">
      <c r="C104" s="126"/>
      <c r="D104" s="38" t="s">
        <v>31</v>
      </c>
      <c r="E104" s="39">
        <v>19000</v>
      </c>
      <c r="F104" s="38"/>
      <c r="G104" s="39">
        <f t="shared" si="5"/>
        <v>0</v>
      </c>
      <c r="H104" s="40" t="s">
        <v>27</v>
      </c>
      <c r="I104" s="41">
        <f t="shared" si="6"/>
        <v>0</v>
      </c>
    </row>
    <row r="105" spans="3:9" ht="15" customHeight="1" x14ac:dyDescent="0.15">
      <c r="C105" s="126"/>
      <c r="D105" s="42" t="s">
        <v>32</v>
      </c>
      <c r="E105" s="43">
        <v>27000</v>
      </c>
      <c r="F105" s="42"/>
      <c r="G105" s="43">
        <f t="shared" si="5"/>
        <v>0</v>
      </c>
      <c r="H105" s="44" t="s">
        <v>27</v>
      </c>
      <c r="I105" s="45">
        <f t="shared" si="6"/>
        <v>0</v>
      </c>
    </row>
    <row r="106" spans="3:9" ht="15" customHeight="1" x14ac:dyDescent="0.15">
      <c r="C106" s="124" t="s">
        <v>33</v>
      </c>
      <c r="D106" s="46" t="s">
        <v>28</v>
      </c>
      <c r="E106" s="47">
        <v>3000</v>
      </c>
      <c r="F106" s="46"/>
      <c r="G106" s="47">
        <f t="shared" si="5"/>
        <v>0</v>
      </c>
      <c r="H106" s="48" t="s">
        <v>27</v>
      </c>
      <c r="I106" s="49">
        <f t="shared" si="6"/>
        <v>0</v>
      </c>
    </row>
    <row r="107" spans="3:9" ht="15" customHeight="1" x14ac:dyDescent="0.15">
      <c r="C107" s="124"/>
      <c r="D107" s="38" t="s">
        <v>31</v>
      </c>
      <c r="E107" s="39">
        <v>11000</v>
      </c>
      <c r="F107" s="38"/>
      <c r="G107" s="39">
        <f t="shared" si="5"/>
        <v>0</v>
      </c>
      <c r="H107" s="40" t="s">
        <v>27</v>
      </c>
      <c r="I107" s="41">
        <f t="shared" si="6"/>
        <v>0</v>
      </c>
    </row>
    <row r="108" spans="3:9" ht="15" customHeight="1" x14ac:dyDescent="0.15">
      <c r="C108" s="124"/>
      <c r="D108" s="38" t="s">
        <v>34</v>
      </c>
      <c r="E108" s="39">
        <v>19000</v>
      </c>
      <c r="F108" s="38"/>
      <c r="G108" s="39">
        <f t="shared" si="5"/>
        <v>0</v>
      </c>
      <c r="H108" s="40" t="s">
        <v>27</v>
      </c>
      <c r="I108" s="41">
        <f t="shared" si="6"/>
        <v>0</v>
      </c>
    </row>
    <row r="109" spans="3:9" ht="15" customHeight="1" x14ac:dyDescent="0.15">
      <c r="C109" s="124"/>
      <c r="D109" s="50" t="s">
        <v>35</v>
      </c>
      <c r="E109" s="51">
        <v>28000</v>
      </c>
      <c r="F109" s="50"/>
      <c r="G109" s="51">
        <f t="shared" si="5"/>
        <v>0</v>
      </c>
      <c r="H109" s="52" t="s">
        <v>27</v>
      </c>
      <c r="I109" s="53">
        <f t="shared" si="6"/>
        <v>0</v>
      </c>
    </row>
    <row r="110" spans="3:9" ht="14.25" x14ac:dyDescent="0.15">
      <c r="C110" s="127" t="s">
        <v>36</v>
      </c>
      <c r="D110" s="127"/>
      <c r="E110" s="127"/>
      <c r="F110" s="54">
        <f>SUM(F99:F109)</f>
        <v>0</v>
      </c>
      <c r="G110" s="55">
        <f>SUM(G99:G109)</f>
        <v>0</v>
      </c>
      <c r="H110" s="56" t="s">
        <v>37</v>
      </c>
      <c r="I110" s="57">
        <f>SUM(I99:I109)</f>
        <v>0</v>
      </c>
    </row>
    <row r="112" spans="3:9" x14ac:dyDescent="0.15">
      <c r="C112" s="59" t="s">
        <v>43</v>
      </c>
      <c r="D112" s="59"/>
      <c r="G112" s="58"/>
      <c r="I112" s="58"/>
    </row>
    <row r="113" spans="3:9" x14ac:dyDescent="0.15">
      <c r="G113" s="58"/>
      <c r="I113" s="58"/>
    </row>
    <row r="114" spans="3:9" ht="14.25" x14ac:dyDescent="0.15">
      <c r="C114" s="3" t="s">
        <v>17</v>
      </c>
      <c r="D114" s="3"/>
      <c r="E114" s="61" t="s">
        <v>18</v>
      </c>
      <c r="F114" s="2" t="s">
        <v>19</v>
      </c>
      <c r="G114" s="1" t="s">
        <v>20</v>
      </c>
      <c r="H114" s="2" t="s">
        <v>21</v>
      </c>
      <c r="I114" s="120" t="s">
        <v>22</v>
      </c>
    </row>
    <row r="115" spans="3:9" ht="14.25" x14ac:dyDescent="0.15">
      <c r="C115" s="62" t="s">
        <v>23</v>
      </c>
      <c r="D115" s="33" t="s">
        <v>24</v>
      </c>
      <c r="E115" s="63"/>
      <c r="F115" s="2"/>
      <c r="G115" s="1"/>
      <c r="H115" s="2"/>
      <c r="I115" s="120"/>
    </row>
    <row r="116" spans="3:9" ht="14.25" x14ac:dyDescent="0.15">
      <c r="C116" s="122" t="s">
        <v>25</v>
      </c>
      <c r="D116" s="34" t="s">
        <v>26</v>
      </c>
      <c r="E116" s="35">
        <v>3000</v>
      </c>
      <c r="F116" s="34"/>
      <c r="G116" s="35">
        <f t="shared" ref="G116:G126" si="7">F116*E116</f>
        <v>0</v>
      </c>
      <c r="H116" s="36" t="s">
        <v>27</v>
      </c>
      <c r="I116" s="37">
        <f t="shared" ref="I116:I126" si="8">G116*3/4</f>
        <v>0</v>
      </c>
    </row>
    <row r="117" spans="3:9" ht="14.25" x14ac:dyDescent="0.15">
      <c r="C117" s="122"/>
      <c r="D117" s="38" t="s">
        <v>28</v>
      </c>
      <c r="E117" s="39">
        <v>11000</v>
      </c>
      <c r="F117" s="38"/>
      <c r="G117" s="39">
        <f t="shared" si="7"/>
        <v>0</v>
      </c>
      <c r="H117" s="40" t="s">
        <v>27</v>
      </c>
      <c r="I117" s="41">
        <f t="shared" si="8"/>
        <v>0</v>
      </c>
    </row>
    <row r="118" spans="3:9" ht="14.25" x14ac:dyDescent="0.15">
      <c r="C118" s="122"/>
      <c r="D118" s="42" t="s">
        <v>29</v>
      </c>
      <c r="E118" s="43">
        <v>19000</v>
      </c>
      <c r="F118" s="42"/>
      <c r="G118" s="43">
        <f t="shared" si="7"/>
        <v>0</v>
      </c>
      <c r="H118" s="44" t="s">
        <v>27</v>
      </c>
      <c r="I118" s="45">
        <f t="shared" si="8"/>
        <v>0</v>
      </c>
    </row>
    <row r="119" spans="3:9" ht="14.25" x14ac:dyDescent="0.15">
      <c r="C119" s="126" t="s">
        <v>30</v>
      </c>
      <c r="D119" s="46" t="s">
        <v>26</v>
      </c>
      <c r="E119" s="47">
        <v>3000</v>
      </c>
      <c r="F119" s="46"/>
      <c r="G119" s="47">
        <f t="shared" si="7"/>
        <v>0</v>
      </c>
      <c r="H119" s="48" t="s">
        <v>27</v>
      </c>
      <c r="I119" s="49">
        <f t="shared" si="8"/>
        <v>0</v>
      </c>
    </row>
    <row r="120" spans="3:9" ht="14.25" x14ac:dyDescent="0.15">
      <c r="C120" s="126"/>
      <c r="D120" s="38" t="s">
        <v>28</v>
      </c>
      <c r="E120" s="39">
        <v>11000</v>
      </c>
      <c r="F120" s="38"/>
      <c r="G120" s="39">
        <f t="shared" si="7"/>
        <v>0</v>
      </c>
      <c r="H120" s="40" t="s">
        <v>27</v>
      </c>
      <c r="I120" s="41">
        <f t="shared" si="8"/>
        <v>0</v>
      </c>
    </row>
    <row r="121" spans="3:9" ht="14.25" x14ac:dyDescent="0.15">
      <c r="C121" s="126"/>
      <c r="D121" s="38" t="s">
        <v>31</v>
      </c>
      <c r="E121" s="39">
        <v>19000</v>
      </c>
      <c r="F121" s="38"/>
      <c r="G121" s="39">
        <f t="shared" si="7"/>
        <v>0</v>
      </c>
      <c r="H121" s="40" t="s">
        <v>27</v>
      </c>
      <c r="I121" s="41">
        <f t="shared" si="8"/>
        <v>0</v>
      </c>
    </row>
    <row r="122" spans="3:9" ht="14.25" x14ac:dyDescent="0.15">
      <c r="C122" s="126"/>
      <c r="D122" s="42" t="s">
        <v>32</v>
      </c>
      <c r="E122" s="43">
        <v>27000</v>
      </c>
      <c r="F122" s="42"/>
      <c r="G122" s="43">
        <f t="shared" si="7"/>
        <v>0</v>
      </c>
      <c r="H122" s="44" t="s">
        <v>27</v>
      </c>
      <c r="I122" s="45">
        <f t="shared" si="8"/>
        <v>0</v>
      </c>
    </row>
    <row r="123" spans="3:9" ht="14.25" x14ac:dyDescent="0.15">
      <c r="C123" s="124" t="s">
        <v>33</v>
      </c>
      <c r="D123" s="46" t="s">
        <v>28</v>
      </c>
      <c r="E123" s="47">
        <v>3000</v>
      </c>
      <c r="F123" s="46"/>
      <c r="G123" s="47">
        <f t="shared" si="7"/>
        <v>0</v>
      </c>
      <c r="H123" s="48" t="s">
        <v>27</v>
      </c>
      <c r="I123" s="49">
        <f t="shared" si="8"/>
        <v>0</v>
      </c>
    </row>
    <row r="124" spans="3:9" ht="14.25" x14ac:dyDescent="0.15">
      <c r="C124" s="124"/>
      <c r="D124" s="38" t="s">
        <v>31</v>
      </c>
      <c r="E124" s="39">
        <v>11000</v>
      </c>
      <c r="F124" s="38"/>
      <c r="G124" s="39">
        <f t="shared" si="7"/>
        <v>0</v>
      </c>
      <c r="H124" s="40" t="s">
        <v>27</v>
      </c>
      <c r="I124" s="41">
        <f t="shared" si="8"/>
        <v>0</v>
      </c>
    </row>
    <row r="125" spans="3:9" ht="14.25" x14ac:dyDescent="0.15">
      <c r="C125" s="124"/>
      <c r="D125" s="38" t="s">
        <v>34</v>
      </c>
      <c r="E125" s="39">
        <v>19000</v>
      </c>
      <c r="F125" s="38"/>
      <c r="G125" s="39">
        <f t="shared" si="7"/>
        <v>0</v>
      </c>
      <c r="H125" s="40" t="s">
        <v>27</v>
      </c>
      <c r="I125" s="41">
        <f t="shared" si="8"/>
        <v>0</v>
      </c>
    </row>
    <row r="126" spans="3:9" ht="14.25" x14ac:dyDescent="0.15">
      <c r="C126" s="124"/>
      <c r="D126" s="50" t="s">
        <v>35</v>
      </c>
      <c r="E126" s="51">
        <v>28000</v>
      </c>
      <c r="F126" s="50"/>
      <c r="G126" s="51">
        <f t="shared" si="7"/>
        <v>0</v>
      </c>
      <c r="H126" s="52" t="s">
        <v>27</v>
      </c>
      <c r="I126" s="53">
        <f t="shared" si="8"/>
        <v>0</v>
      </c>
    </row>
    <row r="127" spans="3:9" ht="14.25" x14ac:dyDescent="0.15">
      <c r="C127" s="127" t="s">
        <v>36</v>
      </c>
      <c r="D127" s="127"/>
      <c r="E127" s="127"/>
      <c r="F127" s="54">
        <f>SUM(F116:F126)</f>
        <v>0</v>
      </c>
      <c r="G127" s="55">
        <f>SUM(G116:G126)</f>
        <v>0</v>
      </c>
      <c r="H127" s="56" t="s">
        <v>37</v>
      </c>
      <c r="I127" s="57">
        <f>SUM(I116:I126)</f>
        <v>0</v>
      </c>
    </row>
    <row r="129" spans="3:9" x14ac:dyDescent="0.15">
      <c r="C129" s="59" t="s">
        <v>44</v>
      </c>
      <c r="D129" s="59"/>
      <c r="G129" s="58"/>
      <c r="I129" s="58"/>
    </row>
    <row r="130" spans="3:9" x14ac:dyDescent="0.15">
      <c r="G130" s="58"/>
      <c r="I130" s="58"/>
    </row>
    <row r="131" spans="3:9" ht="14.25" x14ac:dyDescent="0.15">
      <c r="C131" s="3" t="s">
        <v>17</v>
      </c>
      <c r="D131" s="3"/>
      <c r="E131" s="61" t="s">
        <v>18</v>
      </c>
      <c r="F131" s="2" t="s">
        <v>19</v>
      </c>
      <c r="G131" s="1" t="s">
        <v>20</v>
      </c>
      <c r="H131" s="2" t="s">
        <v>21</v>
      </c>
      <c r="I131" s="120" t="s">
        <v>22</v>
      </c>
    </row>
    <row r="132" spans="3:9" ht="14.25" x14ac:dyDescent="0.15">
      <c r="C132" s="62" t="s">
        <v>23</v>
      </c>
      <c r="D132" s="33" t="s">
        <v>24</v>
      </c>
      <c r="E132" s="63"/>
      <c r="F132" s="2"/>
      <c r="G132" s="1"/>
      <c r="H132" s="2"/>
      <c r="I132" s="120"/>
    </row>
    <row r="133" spans="3:9" ht="14.25" x14ac:dyDescent="0.15">
      <c r="C133" s="122" t="s">
        <v>25</v>
      </c>
      <c r="D133" s="34" t="s">
        <v>26</v>
      </c>
      <c r="E133" s="35">
        <v>3000</v>
      </c>
      <c r="F133" s="34"/>
      <c r="G133" s="35">
        <f t="shared" ref="G133:G143" si="9">F133*E133</f>
        <v>0</v>
      </c>
      <c r="H133" s="36" t="s">
        <v>27</v>
      </c>
      <c r="I133" s="37">
        <f t="shared" ref="I133:I143" si="10">G133*3/4</f>
        <v>0</v>
      </c>
    </row>
    <row r="134" spans="3:9" ht="14.25" x14ac:dyDescent="0.15">
      <c r="C134" s="122"/>
      <c r="D134" s="38" t="s">
        <v>28</v>
      </c>
      <c r="E134" s="39">
        <v>11000</v>
      </c>
      <c r="F134" s="38"/>
      <c r="G134" s="39">
        <f t="shared" si="9"/>
        <v>0</v>
      </c>
      <c r="H134" s="40" t="s">
        <v>27</v>
      </c>
      <c r="I134" s="41">
        <f t="shared" si="10"/>
        <v>0</v>
      </c>
    </row>
    <row r="135" spans="3:9" ht="14.25" x14ac:dyDescent="0.15">
      <c r="C135" s="122"/>
      <c r="D135" s="42" t="s">
        <v>29</v>
      </c>
      <c r="E135" s="43">
        <v>19000</v>
      </c>
      <c r="F135" s="42"/>
      <c r="G135" s="43">
        <f t="shared" si="9"/>
        <v>0</v>
      </c>
      <c r="H135" s="44" t="s">
        <v>27</v>
      </c>
      <c r="I135" s="45">
        <f t="shared" si="10"/>
        <v>0</v>
      </c>
    </row>
    <row r="136" spans="3:9" ht="14.25" x14ac:dyDescent="0.15">
      <c r="C136" s="126" t="s">
        <v>30</v>
      </c>
      <c r="D136" s="46" t="s">
        <v>26</v>
      </c>
      <c r="E136" s="47">
        <v>3000</v>
      </c>
      <c r="F136" s="46"/>
      <c r="G136" s="47">
        <f t="shared" si="9"/>
        <v>0</v>
      </c>
      <c r="H136" s="48" t="s">
        <v>27</v>
      </c>
      <c r="I136" s="49">
        <f t="shared" si="10"/>
        <v>0</v>
      </c>
    </row>
    <row r="137" spans="3:9" ht="14.25" x14ac:dyDescent="0.15">
      <c r="C137" s="126"/>
      <c r="D137" s="38" t="s">
        <v>28</v>
      </c>
      <c r="E137" s="39">
        <v>11000</v>
      </c>
      <c r="F137" s="38"/>
      <c r="G137" s="39">
        <f t="shared" si="9"/>
        <v>0</v>
      </c>
      <c r="H137" s="40" t="s">
        <v>27</v>
      </c>
      <c r="I137" s="41">
        <f t="shared" si="10"/>
        <v>0</v>
      </c>
    </row>
    <row r="138" spans="3:9" ht="14.25" x14ac:dyDescent="0.15">
      <c r="C138" s="126"/>
      <c r="D138" s="38" t="s">
        <v>31</v>
      </c>
      <c r="E138" s="39">
        <v>19000</v>
      </c>
      <c r="F138" s="38"/>
      <c r="G138" s="39">
        <f t="shared" si="9"/>
        <v>0</v>
      </c>
      <c r="H138" s="40" t="s">
        <v>27</v>
      </c>
      <c r="I138" s="41">
        <f t="shared" si="10"/>
        <v>0</v>
      </c>
    </row>
    <row r="139" spans="3:9" ht="14.25" x14ac:dyDescent="0.15">
      <c r="C139" s="126"/>
      <c r="D139" s="42" t="s">
        <v>32</v>
      </c>
      <c r="E139" s="43">
        <v>27000</v>
      </c>
      <c r="F139" s="42"/>
      <c r="G139" s="43">
        <f t="shared" si="9"/>
        <v>0</v>
      </c>
      <c r="H139" s="44" t="s">
        <v>27</v>
      </c>
      <c r="I139" s="45">
        <f t="shared" si="10"/>
        <v>0</v>
      </c>
    </row>
    <row r="140" spans="3:9" ht="14.25" x14ac:dyDescent="0.15">
      <c r="C140" s="124" t="s">
        <v>33</v>
      </c>
      <c r="D140" s="46" t="s">
        <v>28</v>
      </c>
      <c r="E140" s="47">
        <v>3000</v>
      </c>
      <c r="F140" s="46"/>
      <c r="G140" s="47">
        <f t="shared" si="9"/>
        <v>0</v>
      </c>
      <c r="H140" s="48" t="s">
        <v>27</v>
      </c>
      <c r="I140" s="49">
        <f t="shared" si="10"/>
        <v>0</v>
      </c>
    </row>
    <row r="141" spans="3:9" ht="14.25" x14ac:dyDescent="0.15">
      <c r="C141" s="124"/>
      <c r="D141" s="38" t="s">
        <v>31</v>
      </c>
      <c r="E141" s="39">
        <v>11000</v>
      </c>
      <c r="F141" s="38"/>
      <c r="G141" s="39">
        <f t="shared" si="9"/>
        <v>0</v>
      </c>
      <c r="H141" s="40" t="s">
        <v>27</v>
      </c>
      <c r="I141" s="41">
        <f t="shared" si="10"/>
        <v>0</v>
      </c>
    </row>
    <row r="142" spans="3:9" ht="14.25" x14ac:dyDescent="0.15">
      <c r="C142" s="124"/>
      <c r="D142" s="38" t="s">
        <v>34</v>
      </c>
      <c r="E142" s="39">
        <v>19000</v>
      </c>
      <c r="F142" s="38"/>
      <c r="G142" s="39">
        <f t="shared" si="9"/>
        <v>0</v>
      </c>
      <c r="H142" s="40" t="s">
        <v>27</v>
      </c>
      <c r="I142" s="41">
        <f t="shared" si="10"/>
        <v>0</v>
      </c>
    </row>
    <row r="143" spans="3:9" ht="14.25" x14ac:dyDescent="0.15">
      <c r="C143" s="124"/>
      <c r="D143" s="50" t="s">
        <v>35</v>
      </c>
      <c r="E143" s="51">
        <v>28000</v>
      </c>
      <c r="F143" s="50"/>
      <c r="G143" s="51">
        <f t="shared" si="9"/>
        <v>0</v>
      </c>
      <c r="H143" s="52" t="s">
        <v>27</v>
      </c>
      <c r="I143" s="53">
        <f t="shared" si="10"/>
        <v>0</v>
      </c>
    </row>
    <row r="144" spans="3:9" ht="14.25" x14ac:dyDescent="0.15">
      <c r="C144" s="127" t="s">
        <v>36</v>
      </c>
      <c r="D144" s="127"/>
      <c r="E144" s="127"/>
      <c r="F144" s="54">
        <f>SUM(F133:F143)</f>
        <v>0</v>
      </c>
      <c r="G144" s="55">
        <f>SUM(G133:G143)</f>
        <v>0</v>
      </c>
      <c r="H144" s="56" t="s">
        <v>37</v>
      </c>
      <c r="I144" s="57">
        <f>SUM(I133:I143)</f>
        <v>0</v>
      </c>
    </row>
    <row r="146" spans="3:9" x14ac:dyDescent="0.15">
      <c r="C146" s="59" t="s">
        <v>45</v>
      </c>
      <c r="D146" s="59"/>
      <c r="G146" s="58"/>
      <c r="I146" s="58"/>
    </row>
    <row r="147" spans="3:9" x14ac:dyDescent="0.15">
      <c r="G147" s="58"/>
      <c r="I147" s="58"/>
    </row>
    <row r="148" spans="3:9" ht="14.25" x14ac:dyDescent="0.15">
      <c r="C148" s="3" t="s">
        <v>17</v>
      </c>
      <c r="D148" s="3"/>
      <c r="E148" s="61" t="s">
        <v>18</v>
      </c>
      <c r="F148" s="2" t="s">
        <v>19</v>
      </c>
      <c r="G148" s="1" t="s">
        <v>20</v>
      </c>
      <c r="H148" s="2" t="s">
        <v>21</v>
      </c>
      <c r="I148" s="120" t="s">
        <v>22</v>
      </c>
    </row>
    <row r="149" spans="3:9" ht="14.25" x14ac:dyDescent="0.15">
      <c r="C149" s="62" t="s">
        <v>23</v>
      </c>
      <c r="D149" s="33" t="s">
        <v>24</v>
      </c>
      <c r="E149" s="63"/>
      <c r="F149" s="2"/>
      <c r="G149" s="1"/>
      <c r="H149" s="2"/>
      <c r="I149" s="120"/>
    </row>
    <row r="150" spans="3:9" ht="14.25" x14ac:dyDescent="0.15">
      <c r="C150" s="122" t="s">
        <v>25</v>
      </c>
      <c r="D150" s="34" t="s">
        <v>26</v>
      </c>
      <c r="E150" s="35">
        <v>3000</v>
      </c>
      <c r="F150" s="34"/>
      <c r="G150" s="35">
        <f t="shared" ref="G150:G160" si="11">F150*E150</f>
        <v>0</v>
      </c>
      <c r="H150" s="36" t="s">
        <v>27</v>
      </c>
      <c r="I150" s="37">
        <f t="shared" ref="I150:I160" si="12">G150*3/4</f>
        <v>0</v>
      </c>
    </row>
    <row r="151" spans="3:9" ht="14.25" x14ac:dyDescent="0.15">
      <c r="C151" s="122"/>
      <c r="D151" s="38" t="s">
        <v>28</v>
      </c>
      <c r="E151" s="39">
        <v>11000</v>
      </c>
      <c r="F151" s="38"/>
      <c r="G151" s="39">
        <f t="shared" si="11"/>
        <v>0</v>
      </c>
      <c r="H151" s="40" t="s">
        <v>27</v>
      </c>
      <c r="I151" s="41">
        <f t="shared" si="12"/>
        <v>0</v>
      </c>
    </row>
    <row r="152" spans="3:9" ht="14.25" x14ac:dyDescent="0.15">
      <c r="C152" s="122"/>
      <c r="D152" s="42" t="s">
        <v>29</v>
      </c>
      <c r="E152" s="43">
        <v>19000</v>
      </c>
      <c r="F152" s="42"/>
      <c r="G152" s="43">
        <f t="shared" si="11"/>
        <v>0</v>
      </c>
      <c r="H152" s="44" t="s">
        <v>27</v>
      </c>
      <c r="I152" s="45">
        <f t="shared" si="12"/>
        <v>0</v>
      </c>
    </row>
    <row r="153" spans="3:9" ht="14.25" x14ac:dyDescent="0.15">
      <c r="C153" s="126" t="s">
        <v>30</v>
      </c>
      <c r="D153" s="46" t="s">
        <v>26</v>
      </c>
      <c r="E153" s="47">
        <v>3000</v>
      </c>
      <c r="F153" s="46"/>
      <c r="G153" s="47">
        <f t="shared" si="11"/>
        <v>0</v>
      </c>
      <c r="H153" s="48" t="s">
        <v>27</v>
      </c>
      <c r="I153" s="49">
        <f t="shared" si="12"/>
        <v>0</v>
      </c>
    </row>
    <row r="154" spans="3:9" ht="14.25" x14ac:dyDescent="0.15">
      <c r="C154" s="126"/>
      <c r="D154" s="38" t="s">
        <v>28</v>
      </c>
      <c r="E154" s="39">
        <v>11000</v>
      </c>
      <c r="F154" s="38"/>
      <c r="G154" s="39">
        <f t="shared" si="11"/>
        <v>0</v>
      </c>
      <c r="H154" s="40" t="s">
        <v>27</v>
      </c>
      <c r="I154" s="41">
        <f t="shared" si="12"/>
        <v>0</v>
      </c>
    </row>
    <row r="155" spans="3:9" ht="14.25" x14ac:dyDescent="0.15">
      <c r="C155" s="126"/>
      <c r="D155" s="38" t="s">
        <v>31</v>
      </c>
      <c r="E155" s="39">
        <v>19000</v>
      </c>
      <c r="F155" s="38"/>
      <c r="G155" s="39">
        <f t="shared" si="11"/>
        <v>0</v>
      </c>
      <c r="H155" s="40" t="s">
        <v>27</v>
      </c>
      <c r="I155" s="41">
        <f t="shared" si="12"/>
        <v>0</v>
      </c>
    </row>
    <row r="156" spans="3:9" ht="14.25" x14ac:dyDescent="0.15">
      <c r="C156" s="126"/>
      <c r="D156" s="42" t="s">
        <v>32</v>
      </c>
      <c r="E156" s="43">
        <v>27000</v>
      </c>
      <c r="F156" s="42"/>
      <c r="G156" s="43">
        <f t="shared" si="11"/>
        <v>0</v>
      </c>
      <c r="H156" s="44" t="s">
        <v>27</v>
      </c>
      <c r="I156" s="45">
        <f t="shared" si="12"/>
        <v>0</v>
      </c>
    </row>
    <row r="157" spans="3:9" ht="14.25" x14ac:dyDescent="0.15">
      <c r="C157" s="124" t="s">
        <v>33</v>
      </c>
      <c r="D157" s="46" t="s">
        <v>28</v>
      </c>
      <c r="E157" s="47">
        <v>3000</v>
      </c>
      <c r="F157" s="46"/>
      <c r="G157" s="47">
        <f t="shared" si="11"/>
        <v>0</v>
      </c>
      <c r="H157" s="48" t="s">
        <v>27</v>
      </c>
      <c r="I157" s="49">
        <f t="shared" si="12"/>
        <v>0</v>
      </c>
    </row>
    <row r="158" spans="3:9" ht="14.25" x14ac:dyDescent="0.15">
      <c r="C158" s="124"/>
      <c r="D158" s="38" t="s">
        <v>31</v>
      </c>
      <c r="E158" s="39">
        <v>11000</v>
      </c>
      <c r="F158" s="38"/>
      <c r="G158" s="39">
        <f t="shared" si="11"/>
        <v>0</v>
      </c>
      <c r="H158" s="40" t="s">
        <v>27</v>
      </c>
      <c r="I158" s="41">
        <f t="shared" si="12"/>
        <v>0</v>
      </c>
    </row>
    <row r="159" spans="3:9" ht="14.25" x14ac:dyDescent="0.15">
      <c r="C159" s="124"/>
      <c r="D159" s="38" t="s">
        <v>34</v>
      </c>
      <c r="E159" s="39">
        <v>19000</v>
      </c>
      <c r="F159" s="38"/>
      <c r="G159" s="39">
        <f t="shared" si="11"/>
        <v>0</v>
      </c>
      <c r="H159" s="40" t="s">
        <v>27</v>
      </c>
      <c r="I159" s="41">
        <f t="shared" si="12"/>
        <v>0</v>
      </c>
    </row>
    <row r="160" spans="3:9" ht="14.25" x14ac:dyDescent="0.15">
      <c r="C160" s="124"/>
      <c r="D160" s="50" t="s">
        <v>35</v>
      </c>
      <c r="E160" s="51">
        <v>28000</v>
      </c>
      <c r="F160" s="50"/>
      <c r="G160" s="51">
        <f t="shared" si="11"/>
        <v>0</v>
      </c>
      <c r="H160" s="52" t="s">
        <v>27</v>
      </c>
      <c r="I160" s="53">
        <f t="shared" si="12"/>
        <v>0</v>
      </c>
    </row>
    <row r="161" spans="3:9" ht="14.25" x14ac:dyDescent="0.15">
      <c r="C161" s="127" t="s">
        <v>36</v>
      </c>
      <c r="D161" s="127"/>
      <c r="E161" s="127"/>
      <c r="F161" s="54">
        <f>SUM(F150:F160)</f>
        <v>0</v>
      </c>
      <c r="G161" s="55">
        <f>SUM(G150:G160)</f>
        <v>0</v>
      </c>
      <c r="H161" s="56" t="s">
        <v>37</v>
      </c>
      <c r="I161" s="57">
        <f>SUM(I150:I160)</f>
        <v>0</v>
      </c>
    </row>
    <row r="163" spans="3:9" x14ac:dyDescent="0.15">
      <c r="C163" s="59" t="s">
        <v>46</v>
      </c>
      <c r="D163" s="59"/>
      <c r="G163" s="58"/>
      <c r="I163" s="58"/>
    </row>
    <row r="164" spans="3:9" x14ac:dyDescent="0.15">
      <c r="G164" s="58"/>
      <c r="I164" s="58"/>
    </row>
    <row r="165" spans="3:9" ht="14.25" x14ac:dyDescent="0.15">
      <c r="C165" s="3" t="s">
        <v>17</v>
      </c>
      <c r="D165" s="3"/>
      <c r="E165" s="61" t="s">
        <v>18</v>
      </c>
      <c r="F165" s="2" t="s">
        <v>19</v>
      </c>
      <c r="G165" s="1" t="s">
        <v>20</v>
      </c>
      <c r="H165" s="2" t="s">
        <v>21</v>
      </c>
      <c r="I165" s="120" t="s">
        <v>22</v>
      </c>
    </row>
    <row r="166" spans="3:9" ht="14.25" x14ac:dyDescent="0.15">
      <c r="C166" s="62" t="s">
        <v>23</v>
      </c>
      <c r="D166" s="33" t="s">
        <v>24</v>
      </c>
      <c r="E166" s="63"/>
      <c r="F166" s="2"/>
      <c r="G166" s="1"/>
      <c r="H166" s="2"/>
      <c r="I166" s="120"/>
    </row>
    <row r="167" spans="3:9" ht="14.25" x14ac:dyDescent="0.15">
      <c r="C167" s="122" t="s">
        <v>25</v>
      </c>
      <c r="D167" s="34" t="s">
        <v>26</v>
      </c>
      <c r="E167" s="35">
        <v>3000</v>
      </c>
      <c r="F167" s="34"/>
      <c r="G167" s="35">
        <f t="shared" ref="G167:G177" si="13">F167*E167</f>
        <v>0</v>
      </c>
      <c r="H167" s="36" t="s">
        <v>27</v>
      </c>
      <c r="I167" s="37">
        <f t="shared" ref="I167:I177" si="14">G167*3/4</f>
        <v>0</v>
      </c>
    </row>
    <row r="168" spans="3:9" ht="14.25" x14ac:dyDescent="0.15">
      <c r="C168" s="122"/>
      <c r="D168" s="38" t="s">
        <v>28</v>
      </c>
      <c r="E168" s="39">
        <v>11000</v>
      </c>
      <c r="F168" s="38"/>
      <c r="G168" s="39">
        <f t="shared" si="13"/>
        <v>0</v>
      </c>
      <c r="H168" s="40" t="s">
        <v>27</v>
      </c>
      <c r="I168" s="41">
        <f t="shared" si="14"/>
        <v>0</v>
      </c>
    </row>
    <row r="169" spans="3:9" ht="14.25" x14ac:dyDescent="0.15">
      <c r="C169" s="122"/>
      <c r="D169" s="42" t="s">
        <v>29</v>
      </c>
      <c r="E169" s="43">
        <v>19000</v>
      </c>
      <c r="F169" s="42"/>
      <c r="G169" s="43">
        <f t="shared" si="13"/>
        <v>0</v>
      </c>
      <c r="H169" s="44" t="s">
        <v>27</v>
      </c>
      <c r="I169" s="45">
        <f t="shared" si="14"/>
        <v>0</v>
      </c>
    </row>
    <row r="170" spans="3:9" ht="14.25" x14ac:dyDescent="0.15">
      <c r="C170" s="126" t="s">
        <v>30</v>
      </c>
      <c r="D170" s="46" t="s">
        <v>26</v>
      </c>
      <c r="E170" s="47">
        <v>3000</v>
      </c>
      <c r="F170" s="46"/>
      <c r="G170" s="47">
        <f t="shared" si="13"/>
        <v>0</v>
      </c>
      <c r="H170" s="48" t="s">
        <v>27</v>
      </c>
      <c r="I170" s="49">
        <f t="shared" si="14"/>
        <v>0</v>
      </c>
    </row>
    <row r="171" spans="3:9" ht="14.25" x14ac:dyDescent="0.15">
      <c r="C171" s="126"/>
      <c r="D171" s="38" t="s">
        <v>28</v>
      </c>
      <c r="E171" s="39">
        <v>11000</v>
      </c>
      <c r="F171" s="38"/>
      <c r="G171" s="39">
        <f t="shared" si="13"/>
        <v>0</v>
      </c>
      <c r="H171" s="40" t="s">
        <v>27</v>
      </c>
      <c r="I171" s="41">
        <f t="shared" si="14"/>
        <v>0</v>
      </c>
    </row>
    <row r="172" spans="3:9" ht="14.25" x14ac:dyDescent="0.15">
      <c r="C172" s="126"/>
      <c r="D172" s="38" t="s">
        <v>31</v>
      </c>
      <c r="E172" s="39">
        <v>19000</v>
      </c>
      <c r="F172" s="38"/>
      <c r="G172" s="39">
        <f t="shared" si="13"/>
        <v>0</v>
      </c>
      <c r="H172" s="40" t="s">
        <v>27</v>
      </c>
      <c r="I172" s="41">
        <f t="shared" si="14"/>
        <v>0</v>
      </c>
    </row>
    <row r="173" spans="3:9" ht="14.25" x14ac:dyDescent="0.15">
      <c r="C173" s="126"/>
      <c r="D173" s="42" t="s">
        <v>32</v>
      </c>
      <c r="E173" s="43">
        <v>27000</v>
      </c>
      <c r="F173" s="42"/>
      <c r="G173" s="43">
        <f t="shared" si="13"/>
        <v>0</v>
      </c>
      <c r="H173" s="44" t="s">
        <v>27</v>
      </c>
      <c r="I173" s="45">
        <f t="shared" si="14"/>
        <v>0</v>
      </c>
    </row>
    <row r="174" spans="3:9" ht="14.25" x14ac:dyDescent="0.15">
      <c r="C174" s="124" t="s">
        <v>33</v>
      </c>
      <c r="D174" s="46" t="s">
        <v>28</v>
      </c>
      <c r="E174" s="47">
        <v>3000</v>
      </c>
      <c r="F174" s="46"/>
      <c r="G174" s="47">
        <f t="shared" si="13"/>
        <v>0</v>
      </c>
      <c r="H174" s="48" t="s">
        <v>27</v>
      </c>
      <c r="I174" s="49">
        <f t="shared" si="14"/>
        <v>0</v>
      </c>
    </row>
    <row r="175" spans="3:9" ht="14.25" x14ac:dyDescent="0.15">
      <c r="C175" s="124"/>
      <c r="D175" s="38" t="s">
        <v>31</v>
      </c>
      <c r="E175" s="39">
        <v>11000</v>
      </c>
      <c r="F175" s="38"/>
      <c r="G175" s="39">
        <f t="shared" si="13"/>
        <v>0</v>
      </c>
      <c r="H175" s="40" t="s">
        <v>27</v>
      </c>
      <c r="I175" s="41">
        <f t="shared" si="14"/>
        <v>0</v>
      </c>
    </row>
    <row r="176" spans="3:9" ht="14.25" x14ac:dyDescent="0.15">
      <c r="C176" s="124"/>
      <c r="D176" s="38" t="s">
        <v>34</v>
      </c>
      <c r="E176" s="39">
        <v>19000</v>
      </c>
      <c r="F176" s="38"/>
      <c r="G176" s="39">
        <f t="shared" si="13"/>
        <v>0</v>
      </c>
      <c r="H176" s="40" t="s">
        <v>27</v>
      </c>
      <c r="I176" s="41">
        <f t="shared" si="14"/>
        <v>0</v>
      </c>
    </row>
    <row r="177" spans="3:9" ht="14.25" x14ac:dyDescent="0.15">
      <c r="C177" s="124"/>
      <c r="D177" s="50" t="s">
        <v>35</v>
      </c>
      <c r="E177" s="51">
        <v>28000</v>
      </c>
      <c r="F177" s="50"/>
      <c r="G177" s="51">
        <f t="shared" si="13"/>
        <v>0</v>
      </c>
      <c r="H177" s="52" t="s">
        <v>27</v>
      </c>
      <c r="I177" s="53">
        <f t="shared" si="14"/>
        <v>0</v>
      </c>
    </row>
    <row r="178" spans="3:9" ht="14.25" x14ac:dyDescent="0.15">
      <c r="C178" s="127" t="s">
        <v>36</v>
      </c>
      <c r="D178" s="127"/>
      <c r="E178" s="127"/>
      <c r="F178" s="54">
        <f>SUM(F167:F177)</f>
        <v>0</v>
      </c>
      <c r="G178" s="55">
        <f>SUM(G167:G177)</f>
        <v>0</v>
      </c>
      <c r="H178" s="56" t="s">
        <v>37</v>
      </c>
      <c r="I178" s="57">
        <f>SUM(I167:I177)</f>
        <v>0</v>
      </c>
    </row>
    <row r="180" spans="3:9" x14ac:dyDescent="0.15">
      <c r="C180" s="59" t="s">
        <v>47</v>
      </c>
      <c r="D180" s="59"/>
      <c r="G180" s="58"/>
      <c r="I180" s="58"/>
    </row>
    <row r="181" spans="3:9" x14ac:dyDescent="0.15">
      <c r="G181" s="58"/>
      <c r="I181" s="58"/>
    </row>
    <row r="182" spans="3:9" ht="14.25" x14ac:dyDescent="0.15">
      <c r="C182" s="3" t="s">
        <v>17</v>
      </c>
      <c r="D182" s="3"/>
      <c r="E182" s="61" t="s">
        <v>18</v>
      </c>
      <c r="F182" s="2" t="s">
        <v>19</v>
      </c>
      <c r="G182" s="1" t="s">
        <v>20</v>
      </c>
      <c r="H182" s="2" t="s">
        <v>21</v>
      </c>
      <c r="I182" s="120" t="s">
        <v>22</v>
      </c>
    </row>
    <row r="183" spans="3:9" ht="14.25" x14ac:dyDescent="0.15">
      <c r="C183" s="62" t="s">
        <v>23</v>
      </c>
      <c r="D183" s="33" t="s">
        <v>24</v>
      </c>
      <c r="E183" s="63"/>
      <c r="F183" s="2"/>
      <c r="G183" s="1"/>
      <c r="H183" s="2"/>
      <c r="I183" s="120"/>
    </row>
    <row r="184" spans="3:9" ht="14.25" x14ac:dyDescent="0.15">
      <c r="C184" s="122" t="s">
        <v>25</v>
      </c>
      <c r="D184" s="34" t="s">
        <v>26</v>
      </c>
      <c r="E184" s="35">
        <v>3000</v>
      </c>
      <c r="F184" s="34"/>
      <c r="G184" s="35">
        <f t="shared" ref="G184:G194" si="15">F184*E184</f>
        <v>0</v>
      </c>
      <c r="H184" s="36" t="s">
        <v>27</v>
      </c>
      <c r="I184" s="37">
        <f t="shared" ref="I184:I194" si="16">G184*3/4</f>
        <v>0</v>
      </c>
    </row>
    <row r="185" spans="3:9" ht="14.25" x14ac:dyDescent="0.15">
      <c r="C185" s="122"/>
      <c r="D185" s="38" t="s">
        <v>28</v>
      </c>
      <c r="E185" s="39">
        <v>11000</v>
      </c>
      <c r="F185" s="38"/>
      <c r="G185" s="39">
        <f t="shared" si="15"/>
        <v>0</v>
      </c>
      <c r="H185" s="40" t="s">
        <v>27</v>
      </c>
      <c r="I185" s="41">
        <f t="shared" si="16"/>
        <v>0</v>
      </c>
    </row>
    <row r="186" spans="3:9" ht="14.25" x14ac:dyDescent="0.15">
      <c r="C186" s="122"/>
      <c r="D186" s="42" t="s">
        <v>29</v>
      </c>
      <c r="E186" s="43">
        <v>19000</v>
      </c>
      <c r="F186" s="42"/>
      <c r="G186" s="43">
        <f t="shared" si="15"/>
        <v>0</v>
      </c>
      <c r="H186" s="44" t="s">
        <v>27</v>
      </c>
      <c r="I186" s="45">
        <f t="shared" si="16"/>
        <v>0</v>
      </c>
    </row>
    <row r="187" spans="3:9" ht="14.25" x14ac:dyDescent="0.15">
      <c r="C187" s="126" t="s">
        <v>30</v>
      </c>
      <c r="D187" s="46" t="s">
        <v>26</v>
      </c>
      <c r="E187" s="47">
        <v>3000</v>
      </c>
      <c r="F187" s="46"/>
      <c r="G187" s="47">
        <f t="shared" si="15"/>
        <v>0</v>
      </c>
      <c r="H187" s="48" t="s">
        <v>27</v>
      </c>
      <c r="I187" s="49">
        <f t="shared" si="16"/>
        <v>0</v>
      </c>
    </row>
    <row r="188" spans="3:9" ht="14.25" x14ac:dyDescent="0.15">
      <c r="C188" s="126"/>
      <c r="D188" s="38" t="s">
        <v>28</v>
      </c>
      <c r="E188" s="39">
        <v>11000</v>
      </c>
      <c r="F188" s="38"/>
      <c r="G188" s="39">
        <f t="shared" si="15"/>
        <v>0</v>
      </c>
      <c r="H188" s="40" t="s">
        <v>27</v>
      </c>
      <c r="I188" s="41">
        <f t="shared" si="16"/>
        <v>0</v>
      </c>
    </row>
    <row r="189" spans="3:9" ht="14.25" x14ac:dyDescent="0.15">
      <c r="C189" s="126"/>
      <c r="D189" s="38" t="s">
        <v>31</v>
      </c>
      <c r="E189" s="39">
        <v>19000</v>
      </c>
      <c r="F189" s="38"/>
      <c r="G189" s="39">
        <f t="shared" si="15"/>
        <v>0</v>
      </c>
      <c r="H189" s="40" t="s">
        <v>27</v>
      </c>
      <c r="I189" s="41">
        <f t="shared" si="16"/>
        <v>0</v>
      </c>
    </row>
    <row r="190" spans="3:9" ht="14.25" x14ac:dyDescent="0.15">
      <c r="C190" s="126"/>
      <c r="D190" s="42" t="s">
        <v>32</v>
      </c>
      <c r="E190" s="43">
        <v>27000</v>
      </c>
      <c r="F190" s="42"/>
      <c r="G190" s="43">
        <f t="shared" si="15"/>
        <v>0</v>
      </c>
      <c r="H190" s="44" t="s">
        <v>27</v>
      </c>
      <c r="I190" s="45">
        <f t="shared" si="16"/>
        <v>0</v>
      </c>
    </row>
    <row r="191" spans="3:9" ht="14.25" x14ac:dyDescent="0.15">
      <c r="C191" s="124" t="s">
        <v>33</v>
      </c>
      <c r="D191" s="46" t="s">
        <v>28</v>
      </c>
      <c r="E191" s="47">
        <v>3000</v>
      </c>
      <c r="F191" s="46"/>
      <c r="G191" s="47">
        <f t="shared" si="15"/>
        <v>0</v>
      </c>
      <c r="H191" s="48" t="s">
        <v>27</v>
      </c>
      <c r="I191" s="49">
        <f t="shared" si="16"/>
        <v>0</v>
      </c>
    </row>
    <row r="192" spans="3:9" ht="14.25" x14ac:dyDescent="0.15">
      <c r="C192" s="124"/>
      <c r="D192" s="38" t="s">
        <v>31</v>
      </c>
      <c r="E192" s="39">
        <v>11000</v>
      </c>
      <c r="F192" s="38"/>
      <c r="G192" s="39">
        <f t="shared" si="15"/>
        <v>0</v>
      </c>
      <c r="H192" s="40" t="s">
        <v>27</v>
      </c>
      <c r="I192" s="41">
        <f t="shared" si="16"/>
        <v>0</v>
      </c>
    </row>
    <row r="193" spans="3:9" ht="14.25" x14ac:dyDescent="0.15">
      <c r="C193" s="124"/>
      <c r="D193" s="38" t="s">
        <v>34</v>
      </c>
      <c r="E193" s="39">
        <v>19000</v>
      </c>
      <c r="F193" s="38"/>
      <c r="G193" s="39">
        <f t="shared" si="15"/>
        <v>0</v>
      </c>
      <c r="H193" s="40" t="s">
        <v>27</v>
      </c>
      <c r="I193" s="41">
        <f t="shared" si="16"/>
        <v>0</v>
      </c>
    </row>
    <row r="194" spans="3:9" ht="14.25" x14ac:dyDescent="0.15">
      <c r="C194" s="124"/>
      <c r="D194" s="50" t="s">
        <v>35</v>
      </c>
      <c r="E194" s="51">
        <v>28000</v>
      </c>
      <c r="F194" s="50"/>
      <c r="G194" s="51">
        <f t="shared" si="15"/>
        <v>0</v>
      </c>
      <c r="H194" s="52" t="s">
        <v>27</v>
      </c>
      <c r="I194" s="53">
        <f t="shared" si="16"/>
        <v>0</v>
      </c>
    </row>
    <row r="195" spans="3:9" ht="14.25" x14ac:dyDescent="0.15">
      <c r="C195" s="127" t="s">
        <v>36</v>
      </c>
      <c r="D195" s="127"/>
      <c r="E195" s="127"/>
      <c r="F195" s="54">
        <f>SUM(F184:F194)</f>
        <v>0</v>
      </c>
      <c r="G195" s="55">
        <f>SUM(G184:G194)</f>
        <v>0</v>
      </c>
      <c r="H195" s="56" t="s">
        <v>37</v>
      </c>
      <c r="I195" s="57">
        <f>SUM(I184:I194)</f>
        <v>0</v>
      </c>
    </row>
    <row r="197" spans="3:9" x14ac:dyDescent="0.15">
      <c r="C197" s="59" t="s">
        <v>48</v>
      </c>
      <c r="D197" s="59"/>
      <c r="G197" s="58"/>
      <c r="I197" s="58"/>
    </row>
    <row r="198" spans="3:9" x14ac:dyDescent="0.15">
      <c r="G198" s="58"/>
      <c r="I198" s="58"/>
    </row>
    <row r="199" spans="3:9" ht="14.25" x14ac:dyDescent="0.15">
      <c r="C199" s="3" t="s">
        <v>17</v>
      </c>
      <c r="D199" s="3"/>
      <c r="E199" s="61" t="s">
        <v>18</v>
      </c>
      <c r="F199" s="2" t="s">
        <v>19</v>
      </c>
      <c r="G199" s="1" t="s">
        <v>20</v>
      </c>
      <c r="H199" s="2" t="s">
        <v>21</v>
      </c>
      <c r="I199" s="120" t="s">
        <v>22</v>
      </c>
    </row>
    <row r="200" spans="3:9" ht="14.25" x14ac:dyDescent="0.15">
      <c r="C200" s="62" t="s">
        <v>23</v>
      </c>
      <c r="D200" s="33" t="s">
        <v>24</v>
      </c>
      <c r="E200" s="63"/>
      <c r="F200" s="2"/>
      <c r="G200" s="1"/>
      <c r="H200" s="2"/>
      <c r="I200" s="120"/>
    </row>
    <row r="201" spans="3:9" ht="14.25" x14ac:dyDescent="0.15">
      <c r="C201" s="122" t="s">
        <v>25</v>
      </c>
      <c r="D201" s="34" t="s">
        <v>26</v>
      </c>
      <c r="E201" s="35">
        <v>3000</v>
      </c>
      <c r="F201" s="34"/>
      <c r="G201" s="35">
        <f t="shared" ref="G201:G211" si="17">F201*E201</f>
        <v>0</v>
      </c>
      <c r="H201" s="36" t="s">
        <v>27</v>
      </c>
      <c r="I201" s="37">
        <f t="shared" ref="I201:I211" si="18">G201*3/4</f>
        <v>0</v>
      </c>
    </row>
    <row r="202" spans="3:9" ht="14.25" x14ac:dyDescent="0.15">
      <c r="C202" s="122"/>
      <c r="D202" s="38" t="s">
        <v>28</v>
      </c>
      <c r="E202" s="39">
        <v>11000</v>
      </c>
      <c r="F202" s="38"/>
      <c r="G202" s="39">
        <f t="shared" si="17"/>
        <v>0</v>
      </c>
      <c r="H202" s="40" t="s">
        <v>27</v>
      </c>
      <c r="I202" s="41">
        <f t="shared" si="18"/>
        <v>0</v>
      </c>
    </row>
    <row r="203" spans="3:9" ht="14.25" x14ac:dyDescent="0.15">
      <c r="C203" s="122"/>
      <c r="D203" s="42" t="s">
        <v>29</v>
      </c>
      <c r="E203" s="43">
        <v>19000</v>
      </c>
      <c r="F203" s="42"/>
      <c r="G203" s="43">
        <f t="shared" si="17"/>
        <v>0</v>
      </c>
      <c r="H203" s="44" t="s">
        <v>27</v>
      </c>
      <c r="I203" s="45">
        <f t="shared" si="18"/>
        <v>0</v>
      </c>
    </row>
    <row r="204" spans="3:9" ht="14.25" x14ac:dyDescent="0.15">
      <c r="C204" s="126" t="s">
        <v>30</v>
      </c>
      <c r="D204" s="46" t="s">
        <v>26</v>
      </c>
      <c r="E204" s="47">
        <v>3000</v>
      </c>
      <c r="F204" s="46"/>
      <c r="G204" s="47">
        <f t="shared" si="17"/>
        <v>0</v>
      </c>
      <c r="H204" s="48" t="s">
        <v>27</v>
      </c>
      <c r="I204" s="49">
        <f t="shared" si="18"/>
        <v>0</v>
      </c>
    </row>
    <row r="205" spans="3:9" ht="14.25" x14ac:dyDescent="0.15">
      <c r="C205" s="126"/>
      <c r="D205" s="38" t="s">
        <v>28</v>
      </c>
      <c r="E205" s="39">
        <v>11000</v>
      </c>
      <c r="F205" s="38"/>
      <c r="G205" s="39">
        <f t="shared" si="17"/>
        <v>0</v>
      </c>
      <c r="H205" s="40" t="s">
        <v>27</v>
      </c>
      <c r="I205" s="41">
        <f t="shared" si="18"/>
        <v>0</v>
      </c>
    </row>
    <row r="206" spans="3:9" ht="14.25" x14ac:dyDescent="0.15">
      <c r="C206" s="126"/>
      <c r="D206" s="38" t="s">
        <v>31</v>
      </c>
      <c r="E206" s="39">
        <v>19000</v>
      </c>
      <c r="F206" s="38"/>
      <c r="G206" s="39">
        <f t="shared" si="17"/>
        <v>0</v>
      </c>
      <c r="H206" s="40" t="s">
        <v>27</v>
      </c>
      <c r="I206" s="41">
        <f t="shared" si="18"/>
        <v>0</v>
      </c>
    </row>
    <row r="207" spans="3:9" ht="14.25" x14ac:dyDescent="0.15">
      <c r="C207" s="126"/>
      <c r="D207" s="42" t="s">
        <v>32</v>
      </c>
      <c r="E207" s="43">
        <v>27000</v>
      </c>
      <c r="F207" s="42"/>
      <c r="G207" s="43">
        <f t="shared" si="17"/>
        <v>0</v>
      </c>
      <c r="H207" s="44" t="s">
        <v>27</v>
      </c>
      <c r="I207" s="45">
        <f t="shared" si="18"/>
        <v>0</v>
      </c>
    </row>
    <row r="208" spans="3:9" ht="14.25" x14ac:dyDescent="0.15">
      <c r="C208" s="124" t="s">
        <v>33</v>
      </c>
      <c r="D208" s="46" t="s">
        <v>28</v>
      </c>
      <c r="E208" s="47">
        <v>3000</v>
      </c>
      <c r="F208" s="46"/>
      <c r="G208" s="47">
        <f t="shared" si="17"/>
        <v>0</v>
      </c>
      <c r="H208" s="48" t="s">
        <v>27</v>
      </c>
      <c r="I208" s="49">
        <f t="shared" si="18"/>
        <v>0</v>
      </c>
    </row>
    <row r="209" spans="3:9" ht="14.25" x14ac:dyDescent="0.15">
      <c r="C209" s="124"/>
      <c r="D209" s="38" t="s">
        <v>31</v>
      </c>
      <c r="E209" s="39">
        <v>11000</v>
      </c>
      <c r="F209" s="38"/>
      <c r="G209" s="39">
        <f t="shared" si="17"/>
        <v>0</v>
      </c>
      <c r="H209" s="40" t="s">
        <v>27</v>
      </c>
      <c r="I209" s="41">
        <f t="shared" si="18"/>
        <v>0</v>
      </c>
    </row>
    <row r="210" spans="3:9" ht="14.25" x14ac:dyDescent="0.15">
      <c r="C210" s="124"/>
      <c r="D210" s="38" t="s">
        <v>34</v>
      </c>
      <c r="E210" s="39">
        <v>19000</v>
      </c>
      <c r="F210" s="38"/>
      <c r="G210" s="39">
        <f t="shared" si="17"/>
        <v>0</v>
      </c>
      <c r="H210" s="40" t="s">
        <v>27</v>
      </c>
      <c r="I210" s="41">
        <f t="shared" si="18"/>
        <v>0</v>
      </c>
    </row>
    <row r="211" spans="3:9" ht="14.25" x14ac:dyDescent="0.15">
      <c r="C211" s="124"/>
      <c r="D211" s="50" t="s">
        <v>35</v>
      </c>
      <c r="E211" s="51">
        <v>28000</v>
      </c>
      <c r="F211" s="50"/>
      <c r="G211" s="51">
        <f t="shared" si="17"/>
        <v>0</v>
      </c>
      <c r="H211" s="52" t="s">
        <v>27</v>
      </c>
      <c r="I211" s="53">
        <f t="shared" si="18"/>
        <v>0</v>
      </c>
    </row>
    <row r="212" spans="3:9" ht="14.25" x14ac:dyDescent="0.15">
      <c r="C212" s="127" t="s">
        <v>36</v>
      </c>
      <c r="D212" s="127"/>
      <c r="E212" s="127"/>
      <c r="F212" s="54">
        <f>SUM(F201:F211)</f>
        <v>0</v>
      </c>
      <c r="G212" s="55">
        <f>SUM(G201:G211)</f>
        <v>0</v>
      </c>
      <c r="H212" s="56" t="s">
        <v>37</v>
      </c>
      <c r="I212" s="57">
        <f>SUM(I201:I211)</f>
        <v>0</v>
      </c>
    </row>
  </sheetData>
  <mergeCells count="137">
    <mergeCell ref="C201:C203"/>
    <mergeCell ref="C204:C207"/>
    <mergeCell ref="C208:C211"/>
    <mergeCell ref="C212:E212"/>
    <mergeCell ref="C184:C186"/>
    <mergeCell ref="C187:C190"/>
    <mergeCell ref="C191:C194"/>
    <mergeCell ref="C195:E195"/>
    <mergeCell ref="C199:D199"/>
    <mergeCell ref="F199:F200"/>
    <mergeCell ref="G199:G200"/>
    <mergeCell ref="H199:H200"/>
    <mergeCell ref="I199:I200"/>
    <mergeCell ref="C167:C169"/>
    <mergeCell ref="C170:C173"/>
    <mergeCell ref="C174:C177"/>
    <mergeCell ref="C178:E178"/>
    <mergeCell ref="C182:D182"/>
    <mergeCell ref="F182:F183"/>
    <mergeCell ref="G182:G183"/>
    <mergeCell ref="H182:H183"/>
    <mergeCell ref="I182:I183"/>
    <mergeCell ref="C150:C152"/>
    <mergeCell ref="C153:C156"/>
    <mergeCell ref="C157:C160"/>
    <mergeCell ref="C161:E161"/>
    <mergeCell ref="C165:D165"/>
    <mergeCell ref="F165:F166"/>
    <mergeCell ref="G165:G166"/>
    <mergeCell ref="H165:H166"/>
    <mergeCell ref="I165:I166"/>
    <mergeCell ref="C133:C135"/>
    <mergeCell ref="C136:C139"/>
    <mergeCell ref="C140:C143"/>
    <mergeCell ref="C144:E144"/>
    <mergeCell ref="C148:D148"/>
    <mergeCell ref="F148:F149"/>
    <mergeCell ref="G148:G149"/>
    <mergeCell ref="H148:H149"/>
    <mergeCell ref="I148:I149"/>
    <mergeCell ref="C116:C118"/>
    <mergeCell ref="C119:C122"/>
    <mergeCell ref="C123:C126"/>
    <mergeCell ref="C127:E127"/>
    <mergeCell ref="C131:D131"/>
    <mergeCell ref="F131:F132"/>
    <mergeCell ref="G131:G132"/>
    <mergeCell ref="H131:H132"/>
    <mergeCell ref="I131:I132"/>
    <mergeCell ref="C99:C101"/>
    <mergeCell ref="C102:C105"/>
    <mergeCell ref="C106:C109"/>
    <mergeCell ref="C110:E110"/>
    <mergeCell ref="C114:D114"/>
    <mergeCell ref="F114:F115"/>
    <mergeCell ref="G114:G115"/>
    <mergeCell ref="H114:H115"/>
    <mergeCell ref="I114:I115"/>
    <mergeCell ref="C82:C84"/>
    <mergeCell ref="C85:C88"/>
    <mergeCell ref="C89:C92"/>
    <mergeCell ref="C93:E93"/>
    <mergeCell ref="C97:D97"/>
    <mergeCell ref="F97:F98"/>
    <mergeCell ref="G97:G98"/>
    <mergeCell ref="H97:H98"/>
    <mergeCell ref="I97:I98"/>
    <mergeCell ref="C65:C67"/>
    <mergeCell ref="C68:C71"/>
    <mergeCell ref="C72:C75"/>
    <mergeCell ref="C76:E76"/>
    <mergeCell ref="C80:D80"/>
    <mergeCell ref="F80:F81"/>
    <mergeCell ref="G80:G81"/>
    <mergeCell ref="H80:H81"/>
    <mergeCell ref="I80:I81"/>
    <mergeCell ref="C48:C50"/>
    <mergeCell ref="C51:C54"/>
    <mergeCell ref="C55:C58"/>
    <mergeCell ref="C59:E59"/>
    <mergeCell ref="C63:D63"/>
    <mergeCell ref="F63:F64"/>
    <mergeCell ref="G63:G64"/>
    <mergeCell ref="H63:H64"/>
    <mergeCell ref="I63:I64"/>
    <mergeCell ref="I26:I27"/>
    <mergeCell ref="B27:C27"/>
    <mergeCell ref="B28:C30"/>
    <mergeCell ref="B31:C34"/>
    <mergeCell ref="B35:C38"/>
    <mergeCell ref="B39:E39"/>
    <mergeCell ref="C46:D46"/>
    <mergeCell ref="F46:F47"/>
    <mergeCell ref="G46:G47"/>
    <mergeCell ref="H46:H47"/>
    <mergeCell ref="I46:I47"/>
    <mergeCell ref="B21:C21"/>
    <mergeCell ref="D21:E21"/>
    <mergeCell ref="B22:C22"/>
    <mergeCell ref="D22:H22"/>
    <mergeCell ref="B26:D26"/>
    <mergeCell ref="E26:E27"/>
    <mergeCell ref="F26:F27"/>
    <mergeCell ref="G26:G27"/>
    <mergeCell ref="H26:H27"/>
    <mergeCell ref="B15:C15"/>
    <mergeCell ref="D15:H15"/>
    <mergeCell ref="B16:C16"/>
    <mergeCell ref="D16:E16"/>
    <mergeCell ref="G16:H16"/>
    <mergeCell ref="B17:C17"/>
    <mergeCell ref="D17:E17"/>
    <mergeCell ref="G17:H17"/>
    <mergeCell ref="B18:C18"/>
    <mergeCell ref="D18:E18"/>
    <mergeCell ref="G18:H18"/>
    <mergeCell ref="B10:C10"/>
    <mergeCell ref="D10:E10"/>
    <mergeCell ref="G10:H10"/>
    <mergeCell ref="B11:C11"/>
    <mergeCell ref="D11:E11"/>
    <mergeCell ref="G11:H11"/>
    <mergeCell ref="B13:I13"/>
    <mergeCell ref="B14:C14"/>
    <mergeCell ref="D14:E14"/>
    <mergeCell ref="G14:H14"/>
    <mergeCell ref="A1:F1"/>
    <mergeCell ref="B2:I2"/>
    <mergeCell ref="B6:I6"/>
    <mergeCell ref="B7:C7"/>
    <mergeCell ref="D7:E7"/>
    <mergeCell ref="G7:H7"/>
    <mergeCell ref="B8:C8"/>
    <mergeCell ref="D8:H8"/>
    <mergeCell ref="B9:C9"/>
    <mergeCell ref="D9:E9"/>
    <mergeCell ref="G9:H9"/>
  </mergeCells>
  <phoneticPr fontId="22"/>
  <dataValidations count="1">
    <dataValidation type="whole" allowBlank="1" showInputMessage="1" showErrorMessage="1" sqref="F48:F58 F65:F75 F82:F92 F99:F109 F116:F126 F133:F143 F150:F160 F167:F177 F184:F194 F201:F211" xr:uid="{00000000-0002-0000-0100-000000000000}">
      <formula1>0</formula1>
      <formula2>999</formula2>
    </dataValidation>
  </dataValidations>
  <pageMargins left="0.42986111111111103" right="0.15972222222222199" top="0.57986111111111105" bottom="0.27986111111111101" header="0.511811023622047" footer="0.15972222222222199"/>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
  <sheetViews>
    <sheetView view="pageBreakPreview" zoomScaleNormal="100" workbookViewId="0">
      <selection activeCell="I23" sqref="I23"/>
    </sheetView>
  </sheetViews>
  <sheetFormatPr defaultColWidth="8.625" defaultRowHeight="13.5" x14ac:dyDescent="0.15"/>
  <cols>
    <col min="1" max="1" width="5.625" customWidth="1"/>
  </cols>
  <sheetData/>
  <phoneticPr fontId="22"/>
  <pageMargins left="0.7" right="0.7" top="0.75" bottom="0.75" header="0.511811023622047" footer="0.511811023622047"/>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74"/>
  <sheetViews>
    <sheetView view="pageBreakPreview" zoomScale="90" zoomScaleNormal="90" zoomScalePageLayoutView="90" workbookViewId="0">
      <selection activeCell="E26" sqref="E26"/>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59</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8</v>
      </c>
      <c r="F10" s="142">
        <f t="shared" si="0"/>
        <v>88000</v>
      </c>
      <c r="G10" s="142"/>
      <c r="H10" s="142"/>
      <c r="I10" s="78" t="s">
        <v>27</v>
      </c>
      <c r="J10" s="143">
        <f t="shared" si="1"/>
        <v>66000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8</v>
      </c>
      <c r="F20" s="154">
        <f>SUM(F9:H19)</f>
        <v>88000</v>
      </c>
      <c r="G20" s="154"/>
      <c r="H20" s="154"/>
      <c r="I20" s="94" t="s">
        <v>37</v>
      </c>
      <c r="J20" s="155">
        <f>SUM(J9:K19)</f>
        <v>66000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0" t="s">
        <v>66</v>
      </c>
      <c r="C25" s="101">
        <v>3</v>
      </c>
      <c r="D25" s="101">
        <v>5</v>
      </c>
      <c r="E25" s="102">
        <f t="shared" ref="E25:E31" si="2">IF(AND(OR(C25=3,C25=4),D25=4),3000,IF(AND(OR(C25=3,C25=4),D25=5),11000,IF(AND(C25=3,D25&gt;5),19000,IF(AND(C25=4,D25=6),19000,IF(AND(C25=4,D25&gt;6),27000,IF(AND(C25=5,D25=7),19000,IF(AND(C25=5,D25&gt;7),28000,IF(AND(C25=5,D25=5),3000,IF(AND(C25=5,D25=6),11000,0)))))))))</f>
        <v>11000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5" t="s">
        <v>68</v>
      </c>
      <c r="C26" s="106">
        <v>3</v>
      </c>
      <c r="D26" s="106">
        <v>5</v>
      </c>
      <c r="E26" s="107">
        <f t="shared" si="2"/>
        <v>11000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0" t="s">
        <v>69</v>
      </c>
      <c r="C32" s="111"/>
      <c r="D32" s="111"/>
      <c r="E32" s="112">
        <f>SUM(E25:E31)</f>
        <v>22000</v>
      </c>
      <c r="F32" s="95"/>
      <c r="G32" s="156"/>
      <c r="H32" s="113" t="s">
        <v>69</v>
      </c>
      <c r="I32" s="114"/>
      <c r="J32" s="114"/>
      <c r="K32" s="115">
        <f>SUM(K25:K31)</f>
        <v>0</v>
      </c>
    </row>
    <row r="33" spans="1:11" ht="13.5" customHeight="1" x14ac:dyDescent="0.15">
      <c r="A33" s="157" t="s">
        <v>70</v>
      </c>
      <c r="B33" s="100" t="s">
        <v>66</v>
      </c>
      <c r="C33" s="101">
        <v>3</v>
      </c>
      <c r="D33" s="101">
        <v>5</v>
      </c>
      <c r="E33" s="102">
        <f t="shared" ref="E33:E39" si="4">IF(AND(OR(C33=3,C33=4),D33=4),3000,IF(AND(OR(C33=3,C33=4),D33=5),11000,IF(AND(C33=3,D33&gt;5),19000,IF(AND(C33=4,D33=6),19000,IF(AND(C33=4,D33&gt;6),27000,IF(AND(C33=5,D33=7),19000,IF(AND(C33=5,D33&gt;7),28000,IF(AND(C33=5,D33=5),3000,IF(AND(C33=5,D33=6),11000,0)))))))))</f>
        <v>11000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5" t="s">
        <v>68</v>
      </c>
      <c r="C34" s="106">
        <v>3</v>
      </c>
      <c r="D34" s="106">
        <v>5</v>
      </c>
      <c r="E34" s="107">
        <f t="shared" si="4"/>
        <v>11000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22000</v>
      </c>
      <c r="F40" s="95"/>
      <c r="G40" s="156"/>
      <c r="H40" s="113" t="s">
        <v>69</v>
      </c>
      <c r="I40" s="114"/>
      <c r="J40" s="114"/>
      <c r="K40" s="115">
        <f>SUM(K33:K39)</f>
        <v>0</v>
      </c>
    </row>
    <row r="41" spans="1:11" ht="13.5" customHeight="1" x14ac:dyDescent="0.15">
      <c r="A41" s="156" t="s">
        <v>72</v>
      </c>
      <c r="B41" s="100" t="s">
        <v>66</v>
      </c>
      <c r="C41" s="101">
        <v>3</v>
      </c>
      <c r="D41" s="101">
        <v>5</v>
      </c>
      <c r="E41" s="102">
        <f t="shared" ref="E41:E47" si="6">IF(AND(OR(C41=3,C41=4),D41=4),3000,IF(AND(OR(C41=3,C41=4),D41=5),11000,IF(AND(C41=3,D41&gt;5),19000,IF(AND(C41=4,D41=6),19000,IF(AND(C41=4,D41&gt;6),27000,IF(AND(C41=5,D41=7),19000,IF(AND(C41=5,D41&gt;7),28000,IF(AND(C41=5,D41=5),3000,IF(AND(C41=5,D41=6),11000,0)))))))))</f>
        <v>11000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5" t="s">
        <v>68</v>
      </c>
      <c r="C42" s="106">
        <v>3</v>
      </c>
      <c r="D42" s="106">
        <v>5</v>
      </c>
      <c r="E42" s="107">
        <f t="shared" si="6"/>
        <v>11000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22000</v>
      </c>
      <c r="F48" s="95"/>
      <c r="G48" s="156"/>
      <c r="H48" s="113" t="s">
        <v>69</v>
      </c>
      <c r="I48" s="114"/>
      <c r="J48" s="114"/>
      <c r="K48" s="115">
        <f>SUM(K41:K47)</f>
        <v>0</v>
      </c>
    </row>
    <row r="49" spans="1:11" ht="13.5" customHeight="1" x14ac:dyDescent="0.15">
      <c r="A49" s="157" t="s">
        <v>74</v>
      </c>
      <c r="B49" s="100" t="s">
        <v>66</v>
      </c>
      <c r="C49" s="101">
        <v>3</v>
      </c>
      <c r="D49" s="101">
        <v>5</v>
      </c>
      <c r="E49" s="102">
        <f t="shared" ref="E49:E55" si="8">IF(AND(OR(C49=3,C49=4),D49=4),3000,IF(AND(OR(C49=3,C49=4),D49=5),11000,IF(AND(C49=3,D49&gt;5),19000,IF(AND(C49=4,D49=6),19000,IF(AND(C49=4,D49&gt;6),27000,IF(AND(C49=5,D49=7),19000,IF(AND(C49=5,D49&gt;7),28000,IF(AND(C49=5,D49=5),3000,IF(AND(C49=5,D49=6),11000,0)))))))))</f>
        <v>11000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11000</v>
      </c>
      <c r="F56" s="95"/>
      <c r="G56" s="156"/>
      <c r="H56" s="113" t="s">
        <v>69</v>
      </c>
      <c r="I56" s="114"/>
      <c r="J56" s="114"/>
      <c r="K56" s="115">
        <f>SUM(K49:K55)</f>
        <v>0</v>
      </c>
    </row>
    <row r="57" spans="1:11" ht="13.5" customHeight="1" x14ac:dyDescent="0.15">
      <c r="A57" s="156" t="s">
        <v>76</v>
      </c>
      <c r="B57" s="100" t="s">
        <v>66</v>
      </c>
      <c r="C57" s="101">
        <v>3</v>
      </c>
      <c r="D57" s="101">
        <v>5</v>
      </c>
      <c r="E57" s="102">
        <f t="shared" ref="E57:E63" si="10">IF(AND(OR(C57=3,C57=4),D57=4),3000,IF(AND(OR(C57=3,C57=4),D57=5),11000,IF(AND(C57=3,D57&gt;5),19000,IF(AND(C57=4,D57=6),19000,IF(AND(C57=4,D57&gt;6),27000,IF(AND(C57=5,D57=7),19000,IF(AND(C57=5,D57&gt;7),28000,IF(AND(C57=5,D57=5),3000,IF(AND(C57=5,D57=6),11000,0)))))))))</f>
        <v>11000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11000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88000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300-000000000000}">
      <formula1>3</formula1>
      <formula2>5</formula2>
    </dataValidation>
    <dataValidation type="whole" allowBlank="1" showInputMessage="1" showErrorMessage="1" sqref="D25:D72 J25:J73" xr:uid="{00000000-0002-0000-0300-000001000000}">
      <formula1>0</formula1>
      <formula2>100</formula2>
    </dataValidation>
  </dataValidations>
  <pageMargins left="0.7" right="0.7" top="0.75" bottom="0.75" header="0.511811023622047" footer="0.5118110236220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4"/>
  <sheetViews>
    <sheetView view="pageBreakPreview" zoomScaleNormal="90" workbookViewId="0">
      <selection activeCell="I59" sqref="I59"/>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82</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2</v>
      </c>
      <c r="F17" s="142">
        <f t="shared" si="0"/>
        <v>22000</v>
      </c>
      <c r="G17" s="142"/>
      <c r="H17" s="142"/>
      <c r="I17" s="78" t="s">
        <v>27</v>
      </c>
      <c r="J17" s="143">
        <f t="shared" si="1"/>
        <v>16500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14</v>
      </c>
      <c r="F19" s="152">
        <f t="shared" si="0"/>
        <v>392000</v>
      </c>
      <c r="G19" s="152"/>
      <c r="H19" s="152"/>
      <c r="I19" s="92" t="s">
        <v>27</v>
      </c>
      <c r="J19" s="145">
        <f t="shared" si="1"/>
        <v>294000</v>
      </c>
      <c r="K19" s="145"/>
    </row>
    <row r="20" spans="1:11" x14ac:dyDescent="0.15">
      <c r="A20" s="153" t="s">
        <v>36</v>
      </c>
      <c r="B20" s="153"/>
      <c r="C20" s="153"/>
      <c r="D20" s="153"/>
      <c r="E20" s="93">
        <f>SUM(E9:E19)</f>
        <v>16</v>
      </c>
      <c r="F20" s="154">
        <f>SUM(F9:H19)</f>
        <v>414000</v>
      </c>
      <c r="G20" s="154"/>
      <c r="H20" s="154"/>
      <c r="I20" s="94" t="s">
        <v>37</v>
      </c>
      <c r="J20" s="155">
        <f>SUM(J9:K19)</f>
        <v>310500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0" t="s">
        <v>83</v>
      </c>
      <c r="C25" s="101">
        <v>5</v>
      </c>
      <c r="D25" s="101">
        <v>6</v>
      </c>
      <c r="E25" s="102">
        <f t="shared" ref="E25:E31" si="2">IF(AND(OR(C25=3,C25=4),D25=4),3000,IF(AND(OR(C25=3,C25=4),D25=5),11000,IF(AND(C25=3,D25&gt;5),19000,IF(AND(C25=4,D25=6),19000,IF(AND(C25=4,D25&gt;6),27000,IF(AND(C25=5,D25=7),19000,IF(AND(C25=5,D25&gt;7),28000,IF(AND(C25=5,D25=5),3000,IF(AND(C25=5,D25=6),11000,0)))))))))</f>
        <v>11000</v>
      </c>
      <c r="F25" s="95"/>
      <c r="G25" s="156" t="s">
        <v>67</v>
      </c>
      <c r="H25" s="100" t="s">
        <v>83</v>
      </c>
      <c r="I25" s="101">
        <v>5</v>
      </c>
      <c r="J25" s="101">
        <v>8</v>
      </c>
      <c r="K25" s="102">
        <f t="shared" ref="K25:K31" si="3">IF(AND(OR(I25=3,I25=4),J25=4),3000,IF(AND(OR(I25=3,I25=4),J25=5),11000,IF(AND(I25=3,J25&gt;5),19000,IF(AND(I25=4,J25=6),19000,IF(AND(I25=4,J25&gt;6),27000,IF(AND(I25=5,J25=7),19000,IF(AND(I25=5,J25&gt;7),28000,IF(AND(I25=5,J25=5),3000,IF(AND(I25=5,J25=6),11000,0)))))))))</f>
        <v>28000</v>
      </c>
    </row>
    <row r="26" spans="1:11" x14ac:dyDescent="0.15">
      <c r="A26" s="156"/>
      <c r="B26" s="108"/>
      <c r="C26" s="109"/>
      <c r="D26" s="109"/>
      <c r="E26" s="107">
        <f t="shared" si="2"/>
        <v>0</v>
      </c>
      <c r="F26" s="95"/>
      <c r="G26" s="156"/>
      <c r="H26" s="105" t="s">
        <v>84</v>
      </c>
      <c r="I26" s="106">
        <v>5</v>
      </c>
      <c r="J26" s="106">
        <v>8</v>
      </c>
      <c r="K26" s="107">
        <f t="shared" si="3"/>
        <v>28000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11000</v>
      </c>
      <c r="F32" s="95"/>
      <c r="G32" s="156"/>
      <c r="H32" s="113" t="s">
        <v>69</v>
      </c>
      <c r="I32" s="114"/>
      <c r="J32" s="114"/>
      <c r="K32" s="115">
        <f>SUM(K25:K31)</f>
        <v>56000</v>
      </c>
    </row>
    <row r="33" spans="1:11" ht="13.5" customHeight="1" x14ac:dyDescent="0.15">
      <c r="A33" s="157" t="s">
        <v>70</v>
      </c>
      <c r="B33" s="100" t="s">
        <v>83</v>
      </c>
      <c r="C33" s="101">
        <v>5</v>
      </c>
      <c r="D33" s="101">
        <v>6</v>
      </c>
      <c r="E33" s="102">
        <f t="shared" ref="E33:E39" si="4">IF(AND(OR(C33=3,C33=4),D33=4),3000,IF(AND(OR(C33=3,C33=4),D33=5),11000,IF(AND(C33=3,D33&gt;5),19000,IF(AND(C33=4,D33=6),19000,IF(AND(C33=4,D33&gt;6),27000,IF(AND(C33=5,D33=7),19000,IF(AND(C33=5,D33&gt;7),28000,IF(AND(C33=5,D33=5),3000,IF(AND(C33=5,D33=6),11000,0)))))))))</f>
        <v>11000</v>
      </c>
      <c r="F33" s="95"/>
      <c r="G33" s="156" t="s">
        <v>71</v>
      </c>
      <c r="H33" s="100" t="s">
        <v>83</v>
      </c>
      <c r="I33" s="101">
        <v>5</v>
      </c>
      <c r="J33" s="101">
        <v>8</v>
      </c>
      <c r="K33" s="102">
        <f t="shared" ref="K33:K39" si="5">IF(AND(OR(I33=3,I33=4),J33=4),3000,IF(AND(OR(I33=3,I33=4),J33=5),11000,IF(AND(I33=3,J33&gt;5),19000,IF(AND(I33=4,J33=6),19000,IF(AND(I33=4,J33&gt;6),27000,IF(AND(I33=5,J33=7),19000,IF(AND(I33=5,J33&gt;7),28000,IF(AND(I33=5,J33=5),3000,IF(AND(I33=5,J33=6),11000,0)))))))))</f>
        <v>28000</v>
      </c>
    </row>
    <row r="34" spans="1:11" x14ac:dyDescent="0.15">
      <c r="A34" s="157"/>
      <c r="B34" s="108"/>
      <c r="C34" s="109"/>
      <c r="D34" s="109"/>
      <c r="E34" s="107">
        <f t="shared" si="4"/>
        <v>0</v>
      </c>
      <c r="F34" s="95"/>
      <c r="G34" s="156"/>
      <c r="H34" s="105" t="s">
        <v>84</v>
      </c>
      <c r="I34" s="106">
        <v>5</v>
      </c>
      <c r="J34" s="106">
        <v>8</v>
      </c>
      <c r="K34" s="107">
        <f t="shared" si="5"/>
        <v>28000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11000</v>
      </c>
      <c r="F40" s="95"/>
      <c r="G40" s="156"/>
      <c r="H40" s="113" t="s">
        <v>69</v>
      </c>
      <c r="I40" s="114"/>
      <c r="J40" s="114"/>
      <c r="K40" s="115">
        <f>SUM(K33:K39)</f>
        <v>56000</v>
      </c>
    </row>
    <row r="41" spans="1:11" ht="13.5" customHeight="1" x14ac:dyDescent="0.15">
      <c r="A41" s="156" t="s">
        <v>72</v>
      </c>
      <c r="B41" s="100" t="s">
        <v>83</v>
      </c>
      <c r="C41" s="101">
        <v>5</v>
      </c>
      <c r="D41" s="101">
        <v>8</v>
      </c>
      <c r="E41" s="102">
        <f t="shared" ref="E41:E47" si="6">IF(AND(OR(C41=3,C41=4),D41=4),3000,IF(AND(OR(C41=3,C41=4),D41=5),11000,IF(AND(C41=3,D41&gt;5),19000,IF(AND(C41=4,D41=6),19000,IF(AND(C41=4,D41&gt;6),27000,IF(AND(C41=5,D41=7),19000,IF(AND(C41=5,D41&gt;7),28000,IF(AND(C41=5,D41=5),3000,IF(AND(C41=5,D41=6),11000,0)))))))))</f>
        <v>28000</v>
      </c>
      <c r="F41" s="95"/>
      <c r="G41" s="156" t="s">
        <v>73</v>
      </c>
      <c r="H41" s="100" t="s">
        <v>84</v>
      </c>
      <c r="I41" s="101">
        <v>5</v>
      </c>
      <c r="J41" s="101">
        <v>8</v>
      </c>
      <c r="K41" s="102">
        <f t="shared" ref="K41:K47" si="7">IF(AND(OR(I41=3,I41=4),J41=4),3000,IF(AND(OR(I41=3,I41=4),J41=5),11000,IF(AND(I41=3,J41&gt;5),19000,IF(AND(I41=4,J41=6),19000,IF(AND(I41=4,J41&gt;6),27000,IF(AND(I41=5,J41=7),19000,IF(AND(I41=5,J41&gt;7),28000,IF(AND(I41=5,J41=5),3000,IF(AND(I41=5,J41=6),11000,0)))))))))</f>
        <v>28000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28000</v>
      </c>
      <c r="F48" s="95"/>
      <c r="G48" s="156"/>
      <c r="H48" s="113" t="s">
        <v>69</v>
      </c>
      <c r="I48" s="114"/>
      <c r="J48" s="114"/>
      <c r="K48" s="115">
        <f>SUM(K41:K47)</f>
        <v>28000</v>
      </c>
    </row>
    <row r="49" spans="1:11" ht="13.5" customHeight="1" x14ac:dyDescent="0.15">
      <c r="A49" s="157" t="s">
        <v>74</v>
      </c>
      <c r="B49" s="100" t="s">
        <v>83</v>
      </c>
      <c r="C49" s="101">
        <v>5</v>
      </c>
      <c r="D49" s="101">
        <v>8</v>
      </c>
      <c r="E49" s="102">
        <f t="shared" ref="E49:E55" si="8">IF(AND(OR(C49=3,C49=4),D49=4),3000,IF(AND(OR(C49=3,C49=4),D49=5),11000,IF(AND(C49=3,D49&gt;5),19000,IF(AND(C49=4,D49=6),19000,IF(AND(C49=4,D49&gt;6),27000,IF(AND(C49=5,D49=7),19000,IF(AND(C49=5,D49&gt;7),28000,IF(AND(C49=5,D49=5),3000,IF(AND(C49=5,D49=6),11000,0)))))))))</f>
        <v>28000</v>
      </c>
      <c r="F49" s="95"/>
      <c r="G49" s="156" t="s">
        <v>75</v>
      </c>
      <c r="H49" s="100" t="s">
        <v>84</v>
      </c>
      <c r="I49" s="101">
        <v>5</v>
      </c>
      <c r="J49" s="101">
        <v>8</v>
      </c>
      <c r="K49" s="102">
        <f t="shared" ref="K49:K55" si="9">IF(AND(OR(I49=3,I49=4),J49=4),3000,IF(AND(OR(I49=3,I49=4),J49=5),11000,IF(AND(I49=3,J49&gt;5),19000,IF(AND(I49=4,J49=6),19000,IF(AND(I49=4,J49&gt;6),27000,IF(AND(I49=5,J49=7),19000,IF(AND(I49=5,J49&gt;7),28000,IF(AND(I49=5,J49=5),3000,IF(AND(I49=5,J49=6),11000,0)))))))))</f>
        <v>28000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28000</v>
      </c>
      <c r="F56" s="95"/>
      <c r="G56" s="156"/>
      <c r="H56" s="113" t="s">
        <v>69</v>
      </c>
      <c r="I56" s="114"/>
      <c r="J56" s="114"/>
      <c r="K56" s="115">
        <f>SUM(K49:K55)</f>
        <v>28000</v>
      </c>
    </row>
    <row r="57" spans="1:11" ht="13.5" customHeight="1" x14ac:dyDescent="0.15">
      <c r="A57" s="156" t="s">
        <v>76</v>
      </c>
      <c r="B57" s="100" t="s">
        <v>83</v>
      </c>
      <c r="C57" s="101">
        <v>5</v>
      </c>
      <c r="D57" s="101">
        <v>8</v>
      </c>
      <c r="E57" s="102">
        <f t="shared" ref="E57:E63" si="10">IF(AND(OR(C57=3,C57=4),D57=4),3000,IF(AND(OR(C57=3,C57=4),D57=5),11000,IF(AND(C57=3,D57&gt;5),19000,IF(AND(C57=4,D57=6),19000,IF(AND(C57=4,D57&gt;6),27000,IF(AND(C57=5,D57=7),19000,IF(AND(C57=5,D57&gt;7),28000,IF(AND(C57=5,D57=5),3000,IF(AND(C57=5,D57=6),11000,0)))))))))</f>
        <v>28000</v>
      </c>
      <c r="F57" s="95"/>
      <c r="G57" s="156" t="s">
        <v>77</v>
      </c>
      <c r="H57" s="100" t="s">
        <v>84</v>
      </c>
      <c r="I57" s="101">
        <v>5</v>
      </c>
      <c r="J57" s="101">
        <v>8</v>
      </c>
      <c r="K57" s="102">
        <f t="shared" ref="K57:K63" si="11">IF(AND(OR(I57=3,I57=4),J57=4),3000,IF(AND(OR(I57=3,I57=4),J57=5),11000,IF(AND(I57=3,J57&gt;5),19000,IF(AND(I57=4,J57=6),19000,IF(AND(I57=4,J57&gt;6),27000,IF(AND(I57=5,J57=7),19000,IF(AND(I57=5,J57&gt;7),28000,IF(AND(I57=5,J57=5),3000,IF(AND(I57=5,J57=6),11000,0)))))))))</f>
        <v>28000</v>
      </c>
    </row>
    <row r="58" spans="1:11" x14ac:dyDescent="0.15">
      <c r="A58" s="156"/>
      <c r="B58" s="105" t="s">
        <v>84</v>
      </c>
      <c r="C58" s="106">
        <v>5</v>
      </c>
      <c r="D58" s="106">
        <v>8</v>
      </c>
      <c r="E58" s="107">
        <f t="shared" si="10"/>
        <v>28000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56000</v>
      </c>
      <c r="F64" s="95"/>
      <c r="G64" s="156"/>
      <c r="H64" s="113" t="s">
        <v>69</v>
      </c>
      <c r="I64" s="114"/>
      <c r="J64" s="114"/>
      <c r="K64" s="115">
        <f>SUM(K57:K63)</f>
        <v>28000</v>
      </c>
    </row>
    <row r="65" spans="1:11" ht="13.5" customHeight="1" x14ac:dyDescent="0.15">
      <c r="A65" s="156" t="s">
        <v>78</v>
      </c>
      <c r="B65" s="100" t="s">
        <v>83</v>
      </c>
      <c r="C65" s="101">
        <v>5</v>
      </c>
      <c r="D65" s="101">
        <v>8</v>
      </c>
      <c r="E65" s="102">
        <f t="shared" ref="E65:E71" si="12">IF(AND(OR(C65=3,C65=4),D65=4),3000,IF(AND(OR(C65=3,C65=4),D65=5),11000,IF(AND(C65=3,D65&gt;5),19000,IF(AND(C65=4,D65=6),19000,IF(AND(C65=4,D65&gt;6),27000,IF(AND(C65=5,D65=7),19000,IF(AND(C65=5,D65&gt;7),28000,IF(AND(C65=5,D65=5),3000,IF(AND(C65=5,D65=6),11000,0)))))))))</f>
        <v>28000</v>
      </c>
      <c r="F65" s="95"/>
      <c r="G65" s="156" t="s">
        <v>79</v>
      </c>
      <c r="H65" s="100" t="s">
        <v>84</v>
      </c>
      <c r="I65" s="101">
        <v>5</v>
      </c>
      <c r="J65" s="101">
        <v>8</v>
      </c>
      <c r="K65" s="102">
        <f t="shared" ref="K65:K71" si="13">IF(AND(OR(I65=3,I65=4),J65=4),3000,IF(AND(OR(I65=3,I65=4),J65=5),11000,IF(AND(I65=3,J65&gt;5),19000,IF(AND(I65=4,J65=6),19000,IF(AND(I65=4,J65&gt;6),27000,IF(AND(I65=5,J65=7),19000,IF(AND(I65=5,J65&gt;7),28000,IF(AND(I65=5,J65=5),3000,IF(AND(I65=5,J65=6),11000,0)))))))))</f>
        <v>28000</v>
      </c>
    </row>
    <row r="66" spans="1:11" x14ac:dyDescent="0.15">
      <c r="A66" s="156"/>
      <c r="B66" s="105" t="s">
        <v>84</v>
      </c>
      <c r="C66" s="106">
        <v>5</v>
      </c>
      <c r="D66" s="106">
        <v>8</v>
      </c>
      <c r="E66" s="107">
        <f t="shared" si="12"/>
        <v>28000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56000</v>
      </c>
      <c r="F72" s="95"/>
      <c r="G72" s="156"/>
      <c r="H72" s="113" t="s">
        <v>69</v>
      </c>
      <c r="I72" s="114"/>
      <c r="J72" s="114"/>
      <c r="K72" s="115">
        <f>SUM(K65:K71)</f>
        <v>28000</v>
      </c>
    </row>
    <row r="73" spans="1:11" x14ac:dyDescent="0.15">
      <c r="A73" s="95"/>
      <c r="B73" s="95"/>
      <c r="C73" s="95"/>
      <c r="D73" s="95"/>
      <c r="E73" s="116"/>
      <c r="F73" s="117"/>
      <c r="G73" s="158" t="s">
        <v>80</v>
      </c>
      <c r="H73" s="158"/>
      <c r="I73" s="118"/>
      <c r="J73" s="118"/>
      <c r="K73" s="119">
        <f>SUM(E32,E40,E48,E56,E64,E72,K72,K64,K56,K48,K40,K32)</f>
        <v>414000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400-000000000000}">
      <formula1>3</formula1>
      <formula2>5</formula2>
    </dataValidation>
    <dataValidation type="whole" allowBlank="1" showInputMessage="1" showErrorMessage="1" sqref="D25:D72 J25:J73" xr:uid="{00000000-0002-0000-0400-000001000000}">
      <formula1>0</formula1>
      <formula2>100</formula2>
    </dataValidation>
  </dataValidations>
  <pageMargins left="0.7" right="0.7" top="0.75" bottom="0.75" header="0.511811023622047" footer="0.5118110236220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4"/>
  <sheetViews>
    <sheetView view="pageBreakPreview" zoomScaleNormal="90" workbookViewId="0">
      <selection activeCell="M25" sqref="M25"/>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500-000000000000}">
      <formula1>3</formula1>
      <formula2>5</formula2>
    </dataValidation>
    <dataValidation type="whole" allowBlank="1" showInputMessage="1" showErrorMessage="1" sqref="D25:D72 J25:J73" xr:uid="{00000000-0002-0000-0500-000001000000}">
      <formula1>0</formula1>
      <formula2>100</formula2>
    </dataValidation>
  </dataValidations>
  <pageMargins left="0.7" right="0.7" top="0.75" bottom="0.75" header="0.511811023622047" footer="0.51181102362204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600-000000000000}">
      <formula1>3</formula1>
      <formula2>5</formula2>
    </dataValidation>
    <dataValidation type="whole" allowBlank="1" showInputMessage="1" showErrorMessage="1" sqref="D25:D72 J25:J73" xr:uid="{00000000-0002-0000-0600-000001000000}">
      <formula1>0</formula1>
      <formula2>100</formula2>
    </dataValidation>
  </dataValidations>
  <pageMargins left="0.7" right="0.7" top="0.75" bottom="0.75" header="0.511811023622047" footer="0.51181102362204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700-000000000000}">
      <formula1>3</formula1>
      <formula2>5</formula2>
    </dataValidation>
    <dataValidation type="whole" allowBlank="1" showInputMessage="1" showErrorMessage="1" sqref="D25:D72 J25:J73" xr:uid="{00000000-0002-0000-0700-000001000000}">
      <formula1>0</formula1>
      <formula2>100</formula2>
    </dataValidation>
  </dataValidations>
  <pageMargins left="0.7" right="0.7" top="0.75" bottom="0.75" header="0.511811023622047" footer="0.51181102362204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74"/>
  <sheetViews>
    <sheetView view="pageBreakPreview" zoomScaleNormal="90" workbookViewId="0">
      <selection activeCell="J21" sqref="J21"/>
    </sheetView>
  </sheetViews>
  <sheetFormatPr defaultColWidth="8.625" defaultRowHeight="13.5" x14ac:dyDescent="0.15"/>
  <cols>
    <col min="1" max="1" width="2.75" customWidth="1"/>
    <col min="2" max="2" width="13.25" customWidth="1"/>
    <col min="3" max="4" width="10.5" customWidth="1"/>
    <col min="5" max="5" width="12.625" customWidth="1"/>
    <col min="6" max="6" width="3" customWidth="1"/>
    <col min="7" max="7" width="3.125" customWidth="1"/>
    <col min="8" max="8" width="14" customWidth="1"/>
    <col min="9" max="10" width="10.625" customWidth="1"/>
    <col min="11" max="11" width="13" customWidth="1"/>
  </cols>
  <sheetData>
    <row r="1" spans="1:11" ht="20.25" customHeight="1" x14ac:dyDescent="0.15">
      <c r="A1" s="133" t="s">
        <v>38</v>
      </c>
      <c r="B1" s="133"/>
      <c r="C1" s="133"/>
      <c r="D1" s="133"/>
      <c r="E1" s="133"/>
      <c r="F1" s="133"/>
      <c r="G1" s="133"/>
      <c r="H1" s="133"/>
      <c r="I1" s="133"/>
      <c r="J1" s="133"/>
      <c r="K1" s="133"/>
    </row>
    <row r="2" spans="1:11" ht="10.5" customHeight="1" x14ac:dyDescent="0.15">
      <c r="A2" s="69"/>
      <c r="B2" s="70"/>
      <c r="C2" s="70"/>
      <c r="D2" s="70"/>
      <c r="E2" s="70"/>
      <c r="F2" s="70"/>
      <c r="G2" s="70"/>
      <c r="H2" s="70"/>
      <c r="I2" s="70"/>
      <c r="J2" s="70"/>
      <c r="K2" s="70"/>
    </row>
    <row r="3" spans="1:11" ht="18" customHeight="1" x14ac:dyDescent="0.15">
      <c r="A3" s="134" t="s">
        <v>85</v>
      </c>
      <c r="B3" s="134"/>
      <c r="C3" s="134"/>
    </row>
    <row r="5" spans="1:11" x14ac:dyDescent="0.15">
      <c r="A5" s="71" t="s">
        <v>60</v>
      </c>
      <c r="B5" s="71"/>
      <c r="C5" s="71"/>
      <c r="D5" s="71"/>
      <c r="E5" s="71"/>
      <c r="F5" s="71"/>
      <c r="G5" s="71"/>
      <c r="H5" s="71"/>
      <c r="I5" s="71"/>
      <c r="J5" s="71"/>
      <c r="K5" s="71"/>
    </row>
    <row r="6" spans="1:11" ht="6.75" customHeight="1" x14ac:dyDescent="0.15">
      <c r="A6" s="15"/>
      <c r="B6" s="15"/>
      <c r="C6" s="15"/>
      <c r="D6" s="15"/>
      <c r="E6" s="15"/>
      <c r="F6" s="15"/>
      <c r="G6" s="15"/>
      <c r="H6" s="15"/>
      <c r="I6" s="15"/>
      <c r="J6" s="15"/>
      <c r="K6" s="15"/>
    </row>
    <row r="7" spans="1:11" x14ac:dyDescent="0.15">
      <c r="A7" s="135" t="s">
        <v>17</v>
      </c>
      <c r="B7" s="135"/>
      <c r="C7" s="135"/>
      <c r="D7" s="136" t="s">
        <v>18</v>
      </c>
      <c r="E7" s="136" t="s">
        <v>19</v>
      </c>
      <c r="F7" s="136" t="s">
        <v>20</v>
      </c>
      <c r="G7" s="136"/>
      <c r="H7" s="136"/>
      <c r="I7" s="136" t="s">
        <v>21</v>
      </c>
      <c r="J7" s="137" t="s">
        <v>61</v>
      </c>
      <c r="K7" s="137"/>
    </row>
    <row r="8" spans="1:11" x14ac:dyDescent="0.15">
      <c r="A8" s="138" t="s">
        <v>23</v>
      </c>
      <c r="B8" s="138"/>
      <c r="C8" s="72" t="s">
        <v>24</v>
      </c>
      <c r="D8" s="136"/>
      <c r="E8" s="136"/>
      <c r="F8" s="136"/>
      <c r="G8" s="136"/>
      <c r="H8" s="136"/>
      <c r="I8" s="136"/>
      <c r="J8" s="137"/>
      <c r="K8" s="137"/>
    </row>
    <row r="9" spans="1:11" x14ac:dyDescent="0.15">
      <c r="A9" s="139" t="s">
        <v>25</v>
      </c>
      <c r="B9" s="139"/>
      <c r="C9" s="73" t="s">
        <v>26</v>
      </c>
      <c r="D9" s="74">
        <v>3000</v>
      </c>
      <c r="E9" s="74">
        <f>COUNTIFS(C25:C72,3,D25:D72,4)+COUNTIFS(I25:I72,3,J25:J72,4)</f>
        <v>0</v>
      </c>
      <c r="F9" s="140">
        <f t="shared" ref="F9:F19" si="0">+D9*E9</f>
        <v>0</v>
      </c>
      <c r="G9" s="140"/>
      <c r="H9" s="140"/>
      <c r="I9" s="75" t="s">
        <v>27</v>
      </c>
      <c r="J9" s="141">
        <f t="shared" ref="J9:J19" si="1">F9*3/4</f>
        <v>0</v>
      </c>
      <c r="K9" s="141"/>
    </row>
    <row r="10" spans="1:11" x14ac:dyDescent="0.15">
      <c r="A10" s="139"/>
      <c r="B10" s="139"/>
      <c r="C10" s="76" t="s">
        <v>28</v>
      </c>
      <c r="D10" s="77">
        <v>11000</v>
      </c>
      <c r="E10" s="77">
        <f>COUNTIFS(C25:C72,3,D25:D72,5)+COUNTIFS(I25:I72,3,J25:J72,5)</f>
        <v>0</v>
      </c>
      <c r="F10" s="142">
        <f t="shared" si="0"/>
        <v>0</v>
      </c>
      <c r="G10" s="142"/>
      <c r="H10" s="142"/>
      <c r="I10" s="78" t="s">
        <v>27</v>
      </c>
      <c r="J10" s="143">
        <f t="shared" si="1"/>
        <v>0</v>
      </c>
      <c r="K10" s="143"/>
    </row>
    <row r="11" spans="1:11" x14ac:dyDescent="0.15">
      <c r="A11" s="139"/>
      <c r="B11" s="139"/>
      <c r="C11" s="79" t="s">
        <v>29</v>
      </c>
      <c r="D11" s="80">
        <v>19000</v>
      </c>
      <c r="E11" s="80">
        <f>COUNTIFS(C25:C72,3,D25:D72,"&gt;5")+COUNTIFS(I25:I72,3,J25:J72,"&gt;5")</f>
        <v>0</v>
      </c>
      <c r="F11" s="144">
        <f t="shared" si="0"/>
        <v>0</v>
      </c>
      <c r="G11" s="144"/>
      <c r="H11" s="144"/>
      <c r="I11" s="81" t="s">
        <v>27</v>
      </c>
      <c r="J11" s="145">
        <f t="shared" si="1"/>
        <v>0</v>
      </c>
      <c r="K11" s="145"/>
    </row>
    <row r="12" spans="1:11" x14ac:dyDescent="0.15">
      <c r="A12" s="146" t="s">
        <v>30</v>
      </c>
      <c r="B12" s="146"/>
      <c r="C12" s="82" t="s">
        <v>26</v>
      </c>
      <c r="D12" s="83">
        <v>3000</v>
      </c>
      <c r="E12" s="83">
        <f>COUNTIFS(C25:C72,4,D25:D72,4)+COUNTIFS(I25:I72,4,J25:J72,4)</f>
        <v>0</v>
      </c>
      <c r="F12" s="147">
        <f t="shared" si="0"/>
        <v>0</v>
      </c>
      <c r="G12" s="147"/>
      <c r="H12" s="147"/>
      <c r="I12" s="84" t="s">
        <v>27</v>
      </c>
      <c r="J12" s="148">
        <f t="shared" si="1"/>
        <v>0</v>
      </c>
      <c r="K12" s="148"/>
    </row>
    <row r="13" spans="1:11" x14ac:dyDescent="0.15">
      <c r="A13" s="146"/>
      <c r="B13" s="146"/>
      <c r="C13" s="76" t="s">
        <v>28</v>
      </c>
      <c r="D13" s="85">
        <v>11000</v>
      </c>
      <c r="E13" s="85">
        <f>COUNTIFS(C25:C72,4,D25:D72,5)+COUNTIFS(I25:I72,4,J25:J72,5)</f>
        <v>0</v>
      </c>
      <c r="F13" s="142">
        <f t="shared" si="0"/>
        <v>0</v>
      </c>
      <c r="G13" s="142"/>
      <c r="H13" s="142"/>
      <c r="I13" s="78" t="s">
        <v>27</v>
      </c>
      <c r="J13" s="143">
        <f t="shared" si="1"/>
        <v>0</v>
      </c>
      <c r="K13" s="143"/>
    </row>
    <row r="14" spans="1:11" x14ac:dyDescent="0.15">
      <c r="A14" s="146"/>
      <c r="B14" s="146"/>
      <c r="C14" s="86" t="s">
        <v>31</v>
      </c>
      <c r="D14" s="87">
        <v>19000</v>
      </c>
      <c r="E14" s="87">
        <f>COUNTIFS(C25:C72,4,D25:D72,6)+COUNTIFS(I25:I72,4,J25:J72,6)</f>
        <v>0</v>
      </c>
      <c r="F14" s="149">
        <f t="shared" si="0"/>
        <v>0</v>
      </c>
      <c r="G14" s="149"/>
      <c r="H14" s="149"/>
      <c r="I14" s="88" t="s">
        <v>27</v>
      </c>
      <c r="J14" s="150">
        <f t="shared" si="1"/>
        <v>0</v>
      </c>
      <c r="K14" s="150"/>
    </row>
    <row r="15" spans="1:11" x14ac:dyDescent="0.15">
      <c r="A15" s="146"/>
      <c r="B15" s="146"/>
      <c r="C15" s="79" t="s">
        <v>32</v>
      </c>
      <c r="D15" s="89">
        <v>27000</v>
      </c>
      <c r="E15" s="89">
        <f>COUNTIFS(C25:C72,4,D25:D72,"&gt;6")+COUNTIFS(I25:I72,4,J25:J72,"&gt;6")</f>
        <v>0</v>
      </c>
      <c r="F15" s="144">
        <f t="shared" si="0"/>
        <v>0</v>
      </c>
      <c r="G15" s="144"/>
      <c r="H15" s="144"/>
      <c r="I15" s="81" t="s">
        <v>27</v>
      </c>
      <c r="J15" s="145">
        <f t="shared" si="1"/>
        <v>0</v>
      </c>
      <c r="K15" s="145"/>
    </row>
    <row r="16" spans="1:11" x14ac:dyDescent="0.15">
      <c r="A16" s="151" t="s">
        <v>33</v>
      </c>
      <c r="B16" s="151"/>
      <c r="C16" s="82" t="s">
        <v>28</v>
      </c>
      <c r="D16" s="83">
        <v>3000</v>
      </c>
      <c r="E16" s="83">
        <f>COUNTIFS(C25:C72,5,D25:D72,5)+COUNTIFS(I25:I72,5,J25:J72,5)</f>
        <v>0</v>
      </c>
      <c r="F16" s="147">
        <f t="shared" si="0"/>
        <v>0</v>
      </c>
      <c r="G16" s="147"/>
      <c r="H16" s="147"/>
      <c r="I16" s="84" t="s">
        <v>27</v>
      </c>
      <c r="J16" s="148">
        <f t="shared" si="1"/>
        <v>0</v>
      </c>
      <c r="K16" s="148"/>
    </row>
    <row r="17" spans="1:11" x14ac:dyDescent="0.15">
      <c r="A17" s="151"/>
      <c r="B17" s="151"/>
      <c r="C17" s="76" t="s">
        <v>31</v>
      </c>
      <c r="D17" s="85">
        <v>11000</v>
      </c>
      <c r="E17" s="85">
        <f>COUNTIFS(C25:C72,5,D25:D72,6)+COUNTIFS(I25:I72,5,J25:J72,6)</f>
        <v>0</v>
      </c>
      <c r="F17" s="142">
        <f t="shared" si="0"/>
        <v>0</v>
      </c>
      <c r="G17" s="142"/>
      <c r="H17" s="142"/>
      <c r="I17" s="78" t="s">
        <v>27</v>
      </c>
      <c r="J17" s="143">
        <f t="shared" si="1"/>
        <v>0</v>
      </c>
      <c r="K17" s="143"/>
    </row>
    <row r="18" spans="1:11" x14ac:dyDescent="0.15">
      <c r="A18" s="151"/>
      <c r="B18" s="151"/>
      <c r="C18" s="76" t="s">
        <v>34</v>
      </c>
      <c r="D18" s="85">
        <v>19000</v>
      </c>
      <c r="E18" s="85">
        <f>COUNTIFS(C25:C72,5,D25:D72,7)+COUNTIFS(I25:I72,5,J25:J72,7)</f>
        <v>0</v>
      </c>
      <c r="F18" s="142">
        <f t="shared" si="0"/>
        <v>0</v>
      </c>
      <c r="G18" s="142"/>
      <c r="H18" s="142"/>
      <c r="I18" s="78" t="s">
        <v>27</v>
      </c>
      <c r="J18" s="143">
        <f t="shared" si="1"/>
        <v>0</v>
      </c>
      <c r="K18" s="143"/>
    </row>
    <row r="19" spans="1:11" x14ac:dyDescent="0.15">
      <c r="A19" s="151"/>
      <c r="B19" s="151"/>
      <c r="C19" s="90" t="s">
        <v>35</v>
      </c>
      <c r="D19" s="91">
        <v>28000</v>
      </c>
      <c r="E19" s="91">
        <f>COUNTIFS(C25:C72,5,D25:D72,"&gt;7")+COUNTIFS(I25:I72,5,J25:J72,"&gt;7")</f>
        <v>0</v>
      </c>
      <c r="F19" s="152">
        <f t="shared" si="0"/>
        <v>0</v>
      </c>
      <c r="G19" s="152"/>
      <c r="H19" s="152"/>
      <c r="I19" s="92" t="s">
        <v>27</v>
      </c>
      <c r="J19" s="145">
        <f t="shared" si="1"/>
        <v>0</v>
      </c>
      <c r="K19" s="145"/>
    </row>
    <row r="20" spans="1:11" x14ac:dyDescent="0.15">
      <c r="A20" s="153" t="s">
        <v>36</v>
      </c>
      <c r="B20" s="153"/>
      <c r="C20" s="153"/>
      <c r="D20" s="153"/>
      <c r="E20" s="93">
        <f>SUM(E9:E19)</f>
        <v>0</v>
      </c>
      <c r="F20" s="154">
        <f>SUM(F9:H19)</f>
        <v>0</v>
      </c>
      <c r="G20" s="154"/>
      <c r="H20" s="154"/>
      <c r="I20" s="94" t="s">
        <v>37</v>
      </c>
      <c r="J20" s="155">
        <f>SUM(J9:K19)</f>
        <v>0</v>
      </c>
      <c r="K20" s="155"/>
    </row>
    <row r="21" spans="1:11" x14ac:dyDescent="0.15">
      <c r="A21" s="95"/>
      <c r="B21" s="95"/>
      <c r="C21" s="95"/>
      <c r="D21" s="95"/>
      <c r="E21" s="95"/>
      <c r="F21" s="95"/>
      <c r="G21" s="95"/>
      <c r="H21" s="95"/>
      <c r="I21" s="95"/>
      <c r="J21" s="95"/>
      <c r="K21" s="95"/>
    </row>
    <row r="22" spans="1:11" x14ac:dyDescent="0.15">
      <c r="A22" s="71" t="s">
        <v>62</v>
      </c>
      <c r="B22" s="71"/>
      <c r="C22" s="71"/>
      <c r="D22" s="71"/>
      <c r="E22" s="71"/>
      <c r="F22" s="71"/>
      <c r="G22" s="71"/>
      <c r="H22" s="71"/>
      <c r="I22" s="71"/>
      <c r="J22" s="71"/>
      <c r="K22" s="71"/>
    </row>
    <row r="23" spans="1:11" ht="6.75" customHeight="1" x14ac:dyDescent="0.15">
      <c r="A23" s="15"/>
      <c r="B23" s="15"/>
      <c r="C23" s="15"/>
      <c r="D23" s="15"/>
      <c r="E23" s="15"/>
      <c r="F23" s="15"/>
      <c r="G23" s="15"/>
      <c r="H23" s="15"/>
      <c r="I23" s="15"/>
      <c r="J23" s="15"/>
      <c r="K23" s="15"/>
    </row>
    <row r="24" spans="1:11" x14ac:dyDescent="0.15">
      <c r="A24" s="96"/>
      <c r="B24" s="97" t="s">
        <v>63</v>
      </c>
      <c r="C24" s="98" t="s">
        <v>64</v>
      </c>
      <c r="D24" s="98" t="s">
        <v>24</v>
      </c>
      <c r="E24" s="99" t="s">
        <v>20</v>
      </c>
      <c r="F24" s="95"/>
      <c r="G24" s="96"/>
      <c r="H24" s="97" t="s">
        <v>63</v>
      </c>
      <c r="I24" s="98" t="s">
        <v>64</v>
      </c>
      <c r="J24" s="98" t="s">
        <v>24</v>
      </c>
      <c r="K24" s="99" t="s">
        <v>20</v>
      </c>
    </row>
    <row r="25" spans="1:11" ht="13.5" customHeight="1" x14ac:dyDescent="0.15">
      <c r="A25" s="156" t="s">
        <v>65</v>
      </c>
      <c r="B25" s="103"/>
      <c r="C25" s="104"/>
      <c r="D25" s="104"/>
      <c r="E25" s="102">
        <f t="shared" ref="E25:E31" si="2">IF(AND(OR(C25=3,C25=4),D25=4),3000,IF(AND(OR(C25=3,C25=4),D25=5),11000,IF(AND(C25=3,D25&gt;5),19000,IF(AND(C25=4,D25=6),19000,IF(AND(C25=4,D25&gt;6),27000,IF(AND(C25=5,D25=7),19000,IF(AND(C25=5,D25&gt;7),28000,IF(AND(C25=5,D25=5),3000,IF(AND(C25=5,D25=6),11000,0)))))))))</f>
        <v>0</v>
      </c>
      <c r="F25" s="95"/>
      <c r="G25" s="156" t="s">
        <v>67</v>
      </c>
      <c r="H25" s="103"/>
      <c r="I25" s="104"/>
      <c r="J25" s="104"/>
      <c r="K25" s="102">
        <f t="shared" ref="K25:K31" si="3">IF(AND(OR(I25=3,I25=4),J25=4),3000,IF(AND(OR(I25=3,I25=4),J25=5),11000,IF(AND(I25=3,J25&gt;5),19000,IF(AND(I25=4,J25=6),19000,IF(AND(I25=4,J25&gt;6),27000,IF(AND(I25=5,J25=7),19000,IF(AND(I25=5,J25&gt;7),28000,IF(AND(I25=5,J25=5),3000,IF(AND(I25=5,J25=6),11000,0)))))))))</f>
        <v>0</v>
      </c>
    </row>
    <row r="26" spans="1:11" x14ac:dyDescent="0.15">
      <c r="A26" s="156"/>
      <c r="B26" s="108"/>
      <c r="C26" s="109"/>
      <c r="D26" s="109"/>
      <c r="E26" s="107">
        <f t="shared" si="2"/>
        <v>0</v>
      </c>
      <c r="F26" s="95"/>
      <c r="G26" s="156"/>
      <c r="H26" s="108"/>
      <c r="I26" s="109"/>
      <c r="J26" s="109"/>
      <c r="K26" s="107">
        <f t="shared" si="3"/>
        <v>0</v>
      </c>
    </row>
    <row r="27" spans="1:11" x14ac:dyDescent="0.15">
      <c r="A27" s="156"/>
      <c r="B27" s="108"/>
      <c r="C27" s="109"/>
      <c r="D27" s="109"/>
      <c r="E27" s="107">
        <f t="shared" si="2"/>
        <v>0</v>
      </c>
      <c r="F27" s="95"/>
      <c r="G27" s="156"/>
      <c r="H27" s="108"/>
      <c r="I27" s="109"/>
      <c r="J27" s="109"/>
      <c r="K27" s="107">
        <f t="shared" si="3"/>
        <v>0</v>
      </c>
    </row>
    <row r="28" spans="1:11" x14ac:dyDescent="0.15">
      <c r="A28" s="156"/>
      <c r="B28" s="108"/>
      <c r="C28" s="109"/>
      <c r="D28" s="109"/>
      <c r="E28" s="107">
        <f t="shared" si="2"/>
        <v>0</v>
      </c>
      <c r="F28" s="95"/>
      <c r="G28" s="156"/>
      <c r="H28" s="108"/>
      <c r="I28" s="109"/>
      <c r="J28" s="109"/>
      <c r="K28" s="107">
        <f t="shared" si="3"/>
        <v>0</v>
      </c>
    </row>
    <row r="29" spans="1:11" x14ac:dyDescent="0.15">
      <c r="A29" s="156"/>
      <c r="B29" s="108"/>
      <c r="C29" s="109"/>
      <c r="D29" s="109"/>
      <c r="E29" s="107">
        <f t="shared" si="2"/>
        <v>0</v>
      </c>
      <c r="F29" s="95"/>
      <c r="G29" s="156"/>
      <c r="H29" s="108"/>
      <c r="I29" s="109"/>
      <c r="J29" s="109"/>
      <c r="K29" s="107">
        <f t="shared" si="3"/>
        <v>0</v>
      </c>
    </row>
    <row r="30" spans="1:11" x14ac:dyDescent="0.15">
      <c r="A30" s="156"/>
      <c r="B30" s="108"/>
      <c r="C30" s="109"/>
      <c r="D30" s="109"/>
      <c r="E30" s="107">
        <f t="shared" si="2"/>
        <v>0</v>
      </c>
      <c r="F30" s="95"/>
      <c r="G30" s="156"/>
      <c r="H30" s="108"/>
      <c r="I30" s="109"/>
      <c r="J30" s="109"/>
      <c r="K30" s="107">
        <f t="shared" si="3"/>
        <v>0</v>
      </c>
    </row>
    <row r="31" spans="1:11" x14ac:dyDescent="0.15">
      <c r="A31" s="156"/>
      <c r="B31" s="108"/>
      <c r="C31" s="109"/>
      <c r="D31" s="109"/>
      <c r="E31" s="107">
        <f t="shared" si="2"/>
        <v>0</v>
      </c>
      <c r="F31" s="95"/>
      <c r="G31" s="156"/>
      <c r="H31" s="108"/>
      <c r="I31" s="109"/>
      <c r="J31" s="109"/>
      <c r="K31" s="107">
        <f t="shared" si="3"/>
        <v>0</v>
      </c>
    </row>
    <row r="32" spans="1:11" x14ac:dyDescent="0.15">
      <c r="A32" s="156"/>
      <c r="B32" s="113" t="s">
        <v>69</v>
      </c>
      <c r="C32" s="114"/>
      <c r="D32" s="114"/>
      <c r="E32" s="115">
        <f>SUM(E25:E31)</f>
        <v>0</v>
      </c>
      <c r="F32" s="95"/>
      <c r="G32" s="156"/>
      <c r="H32" s="113" t="s">
        <v>69</v>
      </c>
      <c r="I32" s="114"/>
      <c r="J32" s="114"/>
      <c r="K32" s="115">
        <f>SUM(K25:K31)</f>
        <v>0</v>
      </c>
    </row>
    <row r="33" spans="1:11" ht="13.5" customHeight="1" x14ac:dyDescent="0.15">
      <c r="A33" s="157" t="s">
        <v>70</v>
      </c>
      <c r="B33" s="103"/>
      <c r="C33" s="104"/>
      <c r="D33" s="104"/>
      <c r="E33" s="102">
        <f t="shared" ref="E33:E39" si="4">IF(AND(OR(C33=3,C33=4),D33=4),3000,IF(AND(OR(C33=3,C33=4),D33=5),11000,IF(AND(C33=3,D33&gt;5),19000,IF(AND(C33=4,D33=6),19000,IF(AND(C33=4,D33&gt;6),27000,IF(AND(C33=5,D33=7),19000,IF(AND(C33=5,D33&gt;7),28000,IF(AND(C33=5,D33=5),3000,IF(AND(C33=5,D33=6),11000,0)))))))))</f>
        <v>0</v>
      </c>
      <c r="F33" s="95"/>
      <c r="G33" s="156" t="s">
        <v>71</v>
      </c>
      <c r="H33" s="103"/>
      <c r="I33" s="104"/>
      <c r="J33" s="104"/>
      <c r="K33" s="102">
        <f t="shared" ref="K33:K39" si="5">IF(AND(OR(I33=3,I33=4),J33=4),3000,IF(AND(OR(I33=3,I33=4),J33=5),11000,IF(AND(I33=3,J33&gt;5),19000,IF(AND(I33=4,J33=6),19000,IF(AND(I33=4,J33&gt;6),27000,IF(AND(I33=5,J33=7),19000,IF(AND(I33=5,J33&gt;7),28000,IF(AND(I33=5,J33=5),3000,IF(AND(I33=5,J33=6),11000,0)))))))))</f>
        <v>0</v>
      </c>
    </row>
    <row r="34" spans="1:11" x14ac:dyDescent="0.15">
      <c r="A34" s="157"/>
      <c r="B34" s="108"/>
      <c r="C34" s="109"/>
      <c r="D34" s="109"/>
      <c r="E34" s="107">
        <f t="shared" si="4"/>
        <v>0</v>
      </c>
      <c r="F34" s="95"/>
      <c r="G34" s="156"/>
      <c r="H34" s="108"/>
      <c r="I34" s="109"/>
      <c r="J34" s="109"/>
      <c r="K34" s="107">
        <f t="shared" si="5"/>
        <v>0</v>
      </c>
    </row>
    <row r="35" spans="1:11" x14ac:dyDescent="0.15">
      <c r="A35" s="157"/>
      <c r="B35" s="108"/>
      <c r="C35" s="109"/>
      <c r="D35" s="109"/>
      <c r="E35" s="107">
        <f t="shared" si="4"/>
        <v>0</v>
      </c>
      <c r="F35" s="95"/>
      <c r="G35" s="156"/>
      <c r="H35" s="108"/>
      <c r="I35" s="109"/>
      <c r="J35" s="109"/>
      <c r="K35" s="107">
        <f t="shared" si="5"/>
        <v>0</v>
      </c>
    </row>
    <row r="36" spans="1:11" x14ac:dyDescent="0.15">
      <c r="A36" s="157"/>
      <c r="B36" s="108"/>
      <c r="C36" s="109"/>
      <c r="D36" s="109"/>
      <c r="E36" s="107">
        <f t="shared" si="4"/>
        <v>0</v>
      </c>
      <c r="F36" s="95"/>
      <c r="G36" s="156"/>
      <c r="H36" s="108"/>
      <c r="I36" s="109"/>
      <c r="J36" s="109"/>
      <c r="K36" s="107">
        <f t="shared" si="5"/>
        <v>0</v>
      </c>
    </row>
    <row r="37" spans="1:11" x14ac:dyDescent="0.15">
      <c r="A37" s="157"/>
      <c r="B37" s="108"/>
      <c r="C37" s="109"/>
      <c r="D37" s="109"/>
      <c r="E37" s="107">
        <f t="shared" si="4"/>
        <v>0</v>
      </c>
      <c r="F37" s="95"/>
      <c r="G37" s="156"/>
      <c r="H37" s="108"/>
      <c r="I37" s="109"/>
      <c r="J37" s="109"/>
      <c r="K37" s="107">
        <f t="shared" si="5"/>
        <v>0</v>
      </c>
    </row>
    <row r="38" spans="1:11" x14ac:dyDescent="0.15">
      <c r="A38" s="157"/>
      <c r="B38" s="108"/>
      <c r="C38" s="109"/>
      <c r="D38" s="109"/>
      <c r="E38" s="107">
        <f t="shared" si="4"/>
        <v>0</v>
      </c>
      <c r="F38" s="95"/>
      <c r="G38" s="156"/>
      <c r="H38" s="108"/>
      <c r="I38" s="109"/>
      <c r="J38" s="109"/>
      <c r="K38" s="107">
        <f t="shared" si="5"/>
        <v>0</v>
      </c>
    </row>
    <row r="39" spans="1:11" x14ac:dyDescent="0.15">
      <c r="A39" s="157"/>
      <c r="B39" s="108"/>
      <c r="C39" s="109"/>
      <c r="D39" s="109"/>
      <c r="E39" s="107">
        <f t="shared" si="4"/>
        <v>0</v>
      </c>
      <c r="F39" s="95"/>
      <c r="G39" s="156"/>
      <c r="H39" s="108"/>
      <c r="I39" s="109"/>
      <c r="J39" s="109"/>
      <c r="K39" s="107">
        <f t="shared" si="5"/>
        <v>0</v>
      </c>
    </row>
    <row r="40" spans="1:11" x14ac:dyDescent="0.15">
      <c r="A40" s="157"/>
      <c r="B40" s="113" t="s">
        <v>69</v>
      </c>
      <c r="C40" s="114"/>
      <c r="D40" s="114"/>
      <c r="E40" s="115">
        <f>SUM(E33:E39)</f>
        <v>0</v>
      </c>
      <c r="F40" s="95"/>
      <c r="G40" s="156"/>
      <c r="H40" s="113" t="s">
        <v>69</v>
      </c>
      <c r="I40" s="114"/>
      <c r="J40" s="114"/>
      <c r="K40" s="115">
        <f>SUM(K33:K39)</f>
        <v>0</v>
      </c>
    </row>
    <row r="41" spans="1:11" ht="13.5" customHeight="1" x14ac:dyDescent="0.15">
      <c r="A41" s="156" t="s">
        <v>72</v>
      </c>
      <c r="B41" s="103"/>
      <c r="C41" s="104"/>
      <c r="D41" s="104"/>
      <c r="E41" s="102">
        <f t="shared" ref="E41:E47" si="6">IF(AND(OR(C41=3,C41=4),D41=4),3000,IF(AND(OR(C41=3,C41=4),D41=5),11000,IF(AND(C41=3,D41&gt;5),19000,IF(AND(C41=4,D41=6),19000,IF(AND(C41=4,D41&gt;6),27000,IF(AND(C41=5,D41=7),19000,IF(AND(C41=5,D41&gt;7),28000,IF(AND(C41=5,D41=5),3000,IF(AND(C41=5,D41=6),11000,0)))))))))</f>
        <v>0</v>
      </c>
      <c r="F41" s="95"/>
      <c r="G41" s="156" t="s">
        <v>73</v>
      </c>
      <c r="H41" s="103"/>
      <c r="I41" s="104"/>
      <c r="J41" s="104"/>
      <c r="K41" s="102">
        <f t="shared" ref="K41:K47" si="7">IF(AND(OR(I41=3,I41=4),J41=4),3000,IF(AND(OR(I41=3,I41=4),J41=5),11000,IF(AND(I41=3,J41&gt;5),19000,IF(AND(I41=4,J41=6),19000,IF(AND(I41=4,J41&gt;6),27000,IF(AND(I41=5,J41=7),19000,IF(AND(I41=5,J41&gt;7),28000,IF(AND(I41=5,J41=5),3000,IF(AND(I41=5,J41=6),11000,0)))))))))</f>
        <v>0</v>
      </c>
    </row>
    <row r="42" spans="1:11" x14ac:dyDescent="0.15">
      <c r="A42" s="156"/>
      <c r="B42" s="108"/>
      <c r="C42" s="109"/>
      <c r="D42" s="109"/>
      <c r="E42" s="107">
        <f t="shared" si="6"/>
        <v>0</v>
      </c>
      <c r="F42" s="95"/>
      <c r="G42" s="156"/>
      <c r="H42" s="108"/>
      <c r="I42" s="109"/>
      <c r="J42" s="109"/>
      <c r="K42" s="107">
        <f t="shared" si="7"/>
        <v>0</v>
      </c>
    </row>
    <row r="43" spans="1:11" x14ac:dyDescent="0.15">
      <c r="A43" s="156"/>
      <c r="B43" s="108"/>
      <c r="C43" s="109"/>
      <c r="D43" s="109"/>
      <c r="E43" s="107">
        <f t="shared" si="6"/>
        <v>0</v>
      </c>
      <c r="F43" s="95"/>
      <c r="G43" s="156"/>
      <c r="H43" s="108"/>
      <c r="I43" s="109"/>
      <c r="J43" s="109"/>
      <c r="K43" s="107">
        <f t="shared" si="7"/>
        <v>0</v>
      </c>
    </row>
    <row r="44" spans="1:11" x14ac:dyDescent="0.15">
      <c r="A44" s="156"/>
      <c r="B44" s="108"/>
      <c r="C44" s="109"/>
      <c r="D44" s="109"/>
      <c r="E44" s="107">
        <f t="shared" si="6"/>
        <v>0</v>
      </c>
      <c r="F44" s="95"/>
      <c r="G44" s="156"/>
      <c r="H44" s="108"/>
      <c r="I44" s="109"/>
      <c r="J44" s="109"/>
      <c r="K44" s="107">
        <f t="shared" si="7"/>
        <v>0</v>
      </c>
    </row>
    <row r="45" spans="1:11" x14ac:dyDescent="0.15">
      <c r="A45" s="156"/>
      <c r="B45" s="108"/>
      <c r="C45" s="109"/>
      <c r="D45" s="109"/>
      <c r="E45" s="107">
        <f t="shared" si="6"/>
        <v>0</v>
      </c>
      <c r="F45" s="95"/>
      <c r="G45" s="156"/>
      <c r="H45" s="108"/>
      <c r="I45" s="109"/>
      <c r="J45" s="109"/>
      <c r="K45" s="107">
        <f t="shared" si="7"/>
        <v>0</v>
      </c>
    </row>
    <row r="46" spans="1:11" x14ac:dyDescent="0.15">
      <c r="A46" s="156"/>
      <c r="B46" s="108"/>
      <c r="C46" s="109"/>
      <c r="D46" s="109"/>
      <c r="E46" s="107">
        <f t="shared" si="6"/>
        <v>0</v>
      </c>
      <c r="F46" s="95"/>
      <c r="G46" s="156"/>
      <c r="H46" s="108"/>
      <c r="I46" s="109"/>
      <c r="J46" s="109"/>
      <c r="K46" s="107">
        <f t="shared" si="7"/>
        <v>0</v>
      </c>
    </row>
    <row r="47" spans="1:11" x14ac:dyDescent="0.15">
      <c r="A47" s="156"/>
      <c r="B47" s="108"/>
      <c r="C47" s="109"/>
      <c r="D47" s="109"/>
      <c r="E47" s="107">
        <f t="shared" si="6"/>
        <v>0</v>
      </c>
      <c r="F47" s="95"/>
      <c r="G47" s="156"/>
      <c r="H47" s="108"/>
      <c r="I47" s="109"/>
      <c r="J47" s="109"/>
      <c r="K47" s="107">
        <f t="shared" si="7"/>
        <v>0</v>
      </c>
    </row>
    <row r="48" spans="1:11" x14ac:dyDescent="0.15">
      <c r="A48" s="156"/>
      <c r="B48" s="113" t="s">
        <v>69</v>
      </c>
      <c r="C48" s="114"/>
      <c r="D48" s="114"/>
      <c r="E48" s="115">
        <f>SUM(E41:E47)</f>
        <v>0</v>
      </c>
      <c r="F48" s="95"/>
      <c r="G48" s="156"/>
      <c r="H48" s="113" t="s">
        <v>69</v>
      </c>
      <c r="I48" s="114"/>
      <c r="J48" s="114"/>
      <c r="K48" s="115">
        <f>SUM(K41:K47)</f>
        <v>0</v>
      </c>
    </row>
    <row r="49" spans="1:11" ht="13.5" customHeight="1" x14ac:dyDescent="0.15">
      <c r="A49" s="157" t="s">
        <v>74</v>
      </c>
      <c r="B49" s="103"/>
      <c r="C49" s="104"/>
      <c r="D49" s="104"/>
      <c r="E49" s="102">
        <f t="shared" ref="E49:E55" si="8">IF(AND(OR(C49=3,C49=4),D49=4),3000,IF(AND(OR(C49=3,C49=4),D49=5),11000,IF(AND(C49=3,D49&gt;5),19000,IF(AND(C49=4,D49=6),19000,IF(AND(C49=4,D49&gt;6),27000,IF(AND(C49=5,D49=7),19000,IF(AND(C49=5,D49&gt;7),28000,IF(AND(C49=5,D49=5),3000,IF(AND(C49=5,D49=6),11000,0)))))))))</f>
        <v>0</v>
      </c>
      <c r="F49" s="95"/>
      <c r="G49" s="156" t="s">
        <v>75</v>
      </c>
      <c r="H49" s="103"/>
      <c r="I49" s="104"/>
      <c r="J49" s="104"/>
      <c r="K49" s="102">
        <f t="shared" ref="K49:K55" si="9">IF(AND(OR(I49=3,I49=4),J49=4),3000,IF(AND(OR(I49=3,I49=4),J49=5),11000,IF(AND(I49=3,J49&gt;5),19000,IF(AND(I49=4,J49=6),19000,IF(AND(I49=4,J49&gt;6),27000,IF(AND(I49=5,J49=7),19000,IF(AND(I49=5,J49&gt;7),28000,IF(AND(I49=5,J49=5),3000,IF(AND(I49=5,J49=6),11000,0)))))))))</f>
        <v>0</v>
      </c>
    </row>
    <row r="50" spans="1:11" x14ac:dyDescent="0.15">
      <c r="A50" s="157"/>
      <c r="B50" s="108"/>
      <c r="C50" s="109"/>
      <c r="D50" s="109"/>
      <c r="E50" s="107">
        <f t="shared" si="8"/>
        <v>0</v>
      </c>
      <c r="F50" s="95"/>
      <c r="G50" s="156"/>
      <c r="H50" s="108"/>
      <c r="I50" s="109"/>
      <c r="J50" s="109"/>
      <c r="K50" s="107">
        <f t="shared" si="9"/>
        <v>0</v>
      </c>
    </row>
    <row r="51" spans="1:11" x14ac:dyDescent="0.15">
      <c r="A51" s="157"/>
      <c r="B51" s="108"/>
      <c r="C51" s="109"/>
      <c r="D51" s="109"/>
      <c r="E51" s="107">
        <f t="shared" si="8"/>
        <v>0</v>
      </c>
      <c r="F51" s="95"/>
      <c r="G51" s="156"/>
      <c r="H51" s="108"/>
      <c r="I51" s="109"/>
      <c r="J51" s="109"/>
      <c r="K51" s="107">
        <f t="shared" si="9"/>
        <v>0</v>
      </c>
    </row>
    <row r="52" spans="1:11" x14ac:dyDescent="0.15">
      <c r="A52" s="157"/>
      <c r="B52" s="108"/>
      <c r="C52" s="109"/>
      <c r="D52" s="109"/>
      <c r="E52" s="107">
        <f t="shared" si="8"/>
        <v>0</v>
      </c>
      <c r="F52" s="95"/>
      <c r="G52" s="156"/>
      <c r="H52" s="108"/>
      <c r="I52" s="109"/>
      <c r="J52" s="109"/>
      <c r="K52" s="107">
        <f t="shared" si="9"/>
        <v>0</v>
      </c>
    </row>
    <row r="53" spans="1:11" x14ac:dyDescent="0.15">
      <c r="A53" s="157"/>
      <c r="B53" s="108"/>
      <c r="C53" s="109"/>
      <c r="D53" s="109"/>
      <c r="E53" s="107">
        <f t="shared" si="8"/>
        <v>0</v>
      </c>
      <c r="F53" s="95"/>
      <c r="G53" s="156"/>
      <c r="H53" s="108"/>
      <c r="I53" s="109"/>
      <c r="J53" s="109"/>
      <c r="K53" s="107">
        <f t="shared" si="9"/>
        <v>0</v>
      </c>
    </row>
    <row r="54" spans="1:11" x14ac:dyDescent="0.15">
      <c r="A54" s="157"/>
      <c r="B54" s="108"/>
      <c r="C54" s="109"/>
      <c r="D54" s="109"/>
      <c r="E54" s="107">
        <f t="shared" si="8"/>
        <v>0</v>
      </c>
      <c r="F54" s="95"/>
      <c r="G54" s="156"/>
      <c r="H54" s="108"/>
      <c r="I54" s="109"/>
      <c r="J54" s="109"/>
      <c r="K54" s="107">
        <f t="shared" si="9"/>
        <v>0</v>
      </c>
    </row>
    <row r="55" spans="1:11" x14ac:dyDescent="0.15">
      <c r="A55" s="157"/>
      <c r="B55" s="108"/>
      <c r="C55" s="109"/>
      <c r="D55" s="109"/>
      <c r="E55" s="107">
        <f t="shared" si="8"/>
        <v>0</v>
      </c>
      <c r="F55" s="95"/>
      <c r="G55" s="156"/>
      <c r="H55" s="108"/>
      <c r="I55" s="109"/>
      <c r="J55" s="109"/>
      <c r="K55" s="107">
        <f t="shared" si="9"/>
        <v>0</v>
      </c>
    </row>
    <row r="56" spans="1:11" x14ac:dyDescent="0.15">
      <c r="A56" s="157"/>
      <c r="B56" s="113" t="s">
        <v>69</v>
      </c>
      <c r="C56" s="114"/>
      <c r="D56" s="114"/>
      <c r="E56" s="115">
        <f>SUM(E49:E55)</f>
        <v>0</v>
      </c>
      <c r="F56" s="95"/>
      <c r="G56" s="156"/>
      <c r="H56" s="113" t="s">
        <v>69</v>
      </c>
      <c r="I56" s="114"/>
      <c r="J56" s="114"/>
      <c r="K56" s="115">
        <f>SUM(K49:K55)</f>
        <v>0</v>
      </c>
    </row>
    <row r="57" spans="1:11" ht="13.5" customHeight="1" x14ac:dyDescent="0.15">
      <c r="A57" s="156" t="s">
        <v>76</v>
      </c>
      <c r="B57" s="103"/>
      <c r="C57" s="104"/>
      <c r="D57" s="104"/>
      <c r="E57" s="102">
        <f t="shared" ref="E57:E63" si="10">IF(AND(OR(C57=3,C57=4),D57=4),3000,IF(AND(OR(C57=3,C57=4),D57=5),11000,IF(AND(C57=3,D57&gt;5),19000,IF(AND(C57=4,D57=6),19000,IF(AND(C57=4,D57&gt;6),27000,IF(AND(C57=5,D57=7),19000,IF(AND(C57=5,D57&gt;7),28000,IF(AND(C57=5,D57=5),3000,IF(AND(C57=5,D57=6),11000,0)))))))))</f>
        <v>0</v>
      </c>
      <c r="F57" s="95"/>
      <c r="G57" s="156" t="s">
        <v>77</v>
      </c>
      <c r="H57" s="103"/>
      <c r="I57" s="104"/>
      <c r="J57" s="104"/>
      <c r="K57" s="102">
        <f t="shared" ref="K57:K63" si="11">IF(AND(OR(I57=3,I57=4),J57=4),3000,IF(AND(OR(I57=3,I57=4),J57=5),11000,IF(AND(I57=3,J57&gt;5),19000,IF(AND(I57=4,J57=6),19000,IF(AND(I57=4,J57&gt;6),27000,IF(AND(I57=5,J57=7),19000,IF(AND(I57=5,J57&gt;7),28000,IF(AND(I57=5,J57=5),3000,IF(AND(I57=5,J57=6),11000,0)))))))))</f>
        <v>0</v>
      </c>
    </row>
    <row r="58" spans="1:11" x14ac:dyDescent="0.15">
      <c r="A58" s="156"/>
      <c r="B58" s="108"/>
      <c r="C58" s="109"/>
      <c r="D58" s="109"/>
      <c r="E58" s="107">
        <f t="shared" si="10"/>
        <v>0</v>
      </c>
      <c r="F58" s="95"/>
      <c r="G58" s="156"/>
      <c r="H58" s="108"/>
      <c r="I58" s="109"/>
      <c r="J58" s="109"/>
      <c r="K58" s="107">
        <f t="shared" si="11"/>
        <v>0</v>
      </c>
    </row>
    <row r="59" spans="1:11" x14ac:dyDescent="0.15">
      <c r="A59" s="156"/>
      <c r="B59" s="108"/>
      <c r="C59" s="109"/>
      <c r="D59" s="109"/>
      <c r="E59" s="107">
        <f t="shared" si="10"/>
        <v>0</v>
      </c>
      <c r="F59" s="95"/>
      <c r="G59" s="156"/>
      <c r="H59" s="108"/>
      <c r="I59" s="109"/>
      <c r="J59" s="109"/>
      <c r="K59" s="107">
        <f t="shared" si="11"/>
        <v>0</v>
      </c>
    </row>
    <row r="60" spans="1:11" x14ac:dyDescent="0.15">
      <c r="A60" s="156"/>
      <c r="B60" s="108"/>
      <c r="C60" s="109"/>
      <c r="D60" s="109"/>
      <c r="E60" s="107">
        <f t="shared" si="10"/>
        <v>0</v>
      </c>
      <c r="F60" s="95"/>
      <c r="G60" s="156"/>
      <c r="H60" s="108"/>
      <c r="I60" s="109"/>
      <c r="J60" s="109"/>
      <c r="K60" s="107">
        <f t="shared" si="11"/>
        <v>0</v>
      </c>
    </row>
    <row r="61" spans="1:11" x14ac:dyDescent="0.15">
      <c r="A61" s="156"/>
      <c r="B61" s="108"/>
      <c r="C61" s="109"/>
      <c r="D61" s="109"/>
      <c r="E61" s="107">
        <f t="shared" si="10"/>
        <v>0</v>
      </c>
      <c r="F61" s="95"/>
      <c r="G61" s="156"/>
      <c r="H61" s="108"/>
      <c r="I61" s="109"/>
      <c r="J61" s="109"/>
      <c r="K61" s="107">
        <f t="shared" si="11"/>
        <v>0</v>
      </c>
    </row>
    <row r="62" spans="1:11" x14ac:dyDescent="0.15">
      <c r="A62" s="156"/>
      <c r="B62" s="108"/>
      <c r="C62" s="109"/>
      <c r="D62" s="109"/>
      <c r="E62" s="107">
        <f t="shared" si="10"/>
        <v>0</v>
      </c>
      <c r="F62" s="95"/>
      <c r="G62" s="156"/>
      <c r="H62" s="108"/>
      <c r="I62" s="109"/>
      <c r="J62" s="109"/>
      <c r="K62" s="107">
        <f t="shared" si="11"/>
        <v>0</v>
      </c>
    </row>
    <row r="63" spans="1:11" x14ac:dyDescent="0.15">
      <c r="A63" s="156"/>
      <c r="B63" s="108"/>
      <c r="C63" s="109"/>
      <c r="D63" s="109"/>
      <c r="E63" s="107">
        <f t="shared" si="10"/>
        <v>0</v>
      </c>
      <c r="F63" s="95"/>
      <c r="G63" s="156"/>
      <c r="H63" s="108"/>
      <c r="I63" s="109"/>
      <c r="J63" s="109"/>
      <c r="K63" s="107">
        <f t="shared" si="11"/>
        <v>0</v>
      </c>
    </row>
    <row r="64" spans="1:11" x14ac:dyDescent="0.15">
      <c r="A64" s="156"/>
      <c r="B64" s="113" t="s">
        <v>69</v>
      </c>
      <c r="C64" s="114"/>
      <c r="D64" s="114"/>
      <c r="E64" s="115">
        <f>SUM(E57:E63)</f>
        <v>0</v>
      </c>
      <c r="F64" s="95"/>
      <c r="G64" s="156"/>
      <c r="H64" s="113" t="s">
        <v>69</v>
      </c>
      <c r="I64" s="114"/>
      <c r="J64" s="114"/>
      <c r="K64" s="115">
        <f>SUM(K57:K63)</f>
        <v>0</v>
      </c>
    </row>
    <row r="65" spans="1:11" ht="13.5" customHeight="1" x14ac:dyDescent="0.15">
      <c r="A65" s="156" t="s">
        <v>78</v>
      </c>
      <c r="B65" s="103"/>
      <c r="C65" s="104"/>
      <c r="D65" s="104"/>
      <c r="E65" s="102">
        <f t="shared" ref="E65:E71" si="12">IF(AND(OR(C65=3,C65=4),D65=4),3000,IF(AND(OR(C65=3,C65=4),D65=5),11000,IF(AND(C65=3,D65&gt;5),19000,IF(AND(C65=4,D65=6),19000,IF(AND(C65=4,D65&gt;6),27000,IF(AND(C65=5,D65=7),19000,IF(AND(C65=5,D65&gt;7),28000,IF(AND(C65=5,D65=5),3000,IF(AND(C65=5,D65=6),11000,0)))))))))</f>
        <v>0</v>
      </c>
      <c r="F65" s="95"/>
      <c r="G65" s="156" t="s">
        <v>79</v>
      </c>
      <c r="H65" s="103"/>
      <c r="I65" s="104"/>
      <c r="J65" s="104"/>
      <c r="K65" s="102">
        <f t="shared" ref="K65:K71" si="13">IF(AND(OR(I65=3,I65=4),J65=4),3000,IF(AND(OR(I65=3,I65=4),J65=5),11000,IF(AND(I65=3,J65&gt;5),19000,IF(AND(I65=4,J65=6),19000,IF(AND(I65=4,J65&gt;6),27000,IF(AND(I65=5,J65=7),19000,IF(AND(I65=5,J65&gt;7),28000,IF(AND(I65=5,J65=5),3000,IF(AND(I65=5,J65=6),11000,0)))))))))</f>
        <v>0</v>
      </c>
    </row>
    <row r="66" spans="1:11" x14ac:dyDescent="0.15">
      <c r="A66" s="156"/>
      <c r="B66" s="108"/>
      <c r="C66" s="109"/>
      <c r="D66" s="109"/>
      <c r="E66" s="107">
        <f t="shared" si="12"/>
        <v>0</v>
      </c>
      <c r="F66" s="95"/>
      <c r="G66" s="156"/>
      <c r="H66" s="108"/>
      <c r="I66" s="109"/>
      <c r="J66" s="109"/>
      <c r="K66" s="107">
        <f t="shared" si="13"/>
        <v>0</v>
      </c>
    </row>
    <row r="67" spans="1:11" x14ac:dyDescent="0.15">
      <c r="A67" s="156"/>
      <c r="B67" s="108"/>
      <c r="C67" s="109"/>
      <c r="D67" s="109"/>
      <c r="E67" s="107">
        <f t="shared" si="12"/>
        <v>0</v>
      </c>
      <c r="F67" s="95"/>
      <c r="G67" s="156"/>
      <c r="H67" s="108"/>
      <c r="I67" s="109"/>
      <c r="J67" s="109"/>
      <c r="K67" s="107">
        <f t="shared" si="13"/>
        <v>0</v>
      </c>
    </row>
    <row r="68" spans="1:11" x14ac:dyDescent="0.15">
      <c r="A68" s="156"/>
      <c r="B68" s="108"/>
      <c r="C68" s="109"/>
      <c r="D68" s="109"/>
      <c r="E68" s="107">
        <f t="shared" si="12"/>
        <v>0</v>
      </c>
      <c r="F68" s="95"/>
      <c r="G68" s="156"/>
      <c r="H68" s="108"/>
      <c r="I68" s="109"/>
      <c r="J68" s="109"/>
      <c r="K68" s="107">
        <f t="shared" si="13"/>
        <v>0</v>
      </c>
    </row>
    <row r="69" spans="1:11" x14ac:dyDescent="0.15">
      <c r="A69" s="156"/>
      <c r="B69" s="108"/>
      <c r="C69" s="109"/>
      <c r="D69" s="109"/>
      <c r="E69" s="107">
        <f t="shared" si="12"/>
        <v>0</v>
      </c>
      <c r="F69" s="95"/>
      <c r="G69" s="156"/>
      <c r="H69" s="108"/>
      <c r="I69" s="109"/>
      <c r="J69" s="109"/>
      <c r="K69" s="107">
        <f t="shared" si="13"/>
        <v>0</v>
      </c>
    </row>
    <row r="70" spans="1:11" x14ac:dyDescent="0.15">
      <c r="A70" s="156"/>
      <c r="B70" s="108"/>
      <c r="C70" s="109"/>
      <c r="D70" s="109"/>
      <c r="E70" s="107">
        <f t="shared" si="12"/>
        <v>0</v>
      </c>
      <c r="F70" s="95"/>
      <c r="G70" s="156"/>
      <c r="H70" s="108"/>
      <c r="I70" s="109"/>
      <c r="J70" s="109"/>
      <c r="K70" s="107">
        <f t="shared" si="13"/>
        <v>0</v>
      </c>
    </row>
    <row r="71" spans="1:11" x14ac:dyDescent="0.15">
      <c r="A71" s="156"/>
      <c r="B71" s="108"/>
      <c r="C71" s="109"/>
      <c r="D71" s="109"/>
      <c r="E71" s="107">
        <f t="shared" si="12"/>
        <v>0</v>
      </c>
      <c r="F71" s="95"/>
      <c r="G71" s="156"/>
      <c r="H71" s="108"/>
      <c r="I71" s="109"/>
      <c r="J71" s="109"/>
      <c r="K71" s="107">
        <f t="shared" si="13"/>
        <v>0</v>
      </c>
    </row>
    <row r="72" spans="1:11" x14ac:dyDescent="0.15">
      <c r="A72" s="156"/>
      <c r="B72" s="113" t="s">
        <v>69</v>
      </c>
      <c r="C72" s="114"/>
      <c r="D72" s="114"/>
      <c r="E72" s="115">
        <f>SUM(E65:E71)</f>
        <v>0</v>
      </c>
      <c r="F72" s="95"/>
      <c r="G72" s="156"/>
      <c r="H72" s="113" t="s">
        <v>69</v>
      </c>
      <c r="I72" s="114"/>
      <c r="J72" s="114"/>
      <c r="K72" s="115">
        <f>SUM(K65:K71)</f>
        <v>0</v>
      </c>
    </row>
    <row r="73" spans="1:11" x14ac:dyDescent="0.15">
      <c r="A73" s="95"/>
      <c r="B73" s="95"/>
      <c r="C73" s="95"/>
      <c r="D73" s="95"/>
      <c r="E73" s="116"/>
      <c r="F73" s="117"/>
      <c r="G73" s="158" t="s">
        <v>80</v>
      </c>
      <c r="H73" s="158"/>
      <c r="I73" s="118"/>
      <c r="J73" s="118"/>
      <c r="K73" s="119">
        <f>SUM(E32,E40,E48,E56,E64,E72,K72,K64,K56,K48,K40,K32)</f>
        <v>0</v>
      </c>
    </row>
    <row r="74" spans="1:11" x14ac:dyDescent="0.15">
      <c r="A74" s="95" t="s">
        <v>81</v>
      </c>
      <c r="B74" s="95"/>
      <c r="C74" s="95"/>
      <c r="D74" s="95"/>
      <c r="E74" s="95"/>
      <c r="F74" s="95"/>
      <c r="G74" s="95"/>
      <c r="H74" s="95"/>
      <c r="I74" s="95"/>
      <c r="J74" s="95"/>
      <c r="K74" s="95"/>
    </row>
  </sheetData>
  <mergeCells count="50">
    <mergeCell ref="A57:A64"/>
    <mergeCell ref="G57:G64"/>
    <mergeCell ref="A65:A72"/>
    <mergeCell ref="G65:G72"/>
    <mergeCell ref="G73:H73"/>
    <mergeCell ref="A33:A40"/>
    <mergeCell ref="G33:G40"/>
    <mergeCell ref="A41:A48"/>
    <mergeCell ref="G41:G48"/>
    <mergeCell ref="A49:A56"/>
    <mergeCell ref="G49:G56"/>
    <mergeCell ref="A20:D20"/>
    <mergeCell ref="F20:H20"/>
    <mergeCell ref="J20:K20"/>
    <mergeCell ref="A25:A32"/>
    <mergeCell ref="G25:G32"/>
    <mergeCell ref="A16:B19"/>
    <mergeCell ref="F16:H16"/>
    <mergeCell ref="J16:K16"/>
    <mergeCell ref="F17:H17"/>
    <mergeCell ref="J17:K17"/>
    <mergeCell ref="F18:H18"/>
    <mergeCell ref="J18:K18"/>
    <mergeCell ref="F19:H19"/>
    <mergeCell ref="J19:K19"/>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22"/>
  <dataValidations count="2">
    <dataValidation type="whole" allowBlank="1" showInputMessage="1" showErrorMessage="1" sqref="C25:C72 I25:I73" xr:uid="{00000000-0002-0000-0800-000000000000}">
      <formula1>3</formula1>
      <formula2>5</formula2>
    </dataValidation>
    <dataValidation type="whole" allowBlank="1" showInputMessage="1" showErrorMessage="1" sqref="D25:D72 J25:J73" xr:uid="{00000000-0002-0000-0800-000001000000}">
      <formula1>0</formula1>
      <formula2>100</formula2>
    </dataValidation>
  </dataValidations>
  <pageMargins left="0.7" right="0.7" top="0.75" bottom="0.75" header="0.511811023622047" footer="0.511811023622047"/>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様式１（計画書）</vt:lpstr>
      <vt:lpstr>様式１（計画書） (記載例)</vt:lpstr>
      <vt:lpstr>(参考)カウント用→</vt:lpstr>
      <vt:lpstr>保険者１</vt:lpstr>
      <vt:lpstr>保険者２</vt:lpstr>
      <vt:lpstr>保険者３</vt:lpstr>
      <vt:lpstr>保険者４</vt:lpstr>
      <vt:lpstr>保険者５</vt:lpstr>
      <vt:lpstr>保険者６</vt:lpstr>
      <vt:lpstr>保険者７</vt:lpstr>
      <vt:lpstr>保険者８</vt:lpstr>
      <vt:lpstr>保険者９</vt:lpstr>
      <vt:lpstr>保険者10</vt:lpstr>
      <vt:lpstr>'様式１（計画書）'!Print_Area</vt:lpstr>
      <vt:lpstr>'様式１（計画書） (記載例)'!Print_Area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dc:description/>
  <cp:lastModifiedBy>村上 千明</cp:lastModifiedBy>
  <cp:revision>0</cp:revision>
  <cp:lastPrinted>2023-08-31T05:23:11Z</cp:lastPrinted>
  <dcterms:created xsi:type="dcterms:W3CDTF">2019-08-14T04:21:04Z</dcterms:created>
  <dcterms:modified xsi:type="dcterms:W3CDTF">2023-08-31T05:37:08Z</dcterms:modified>
  <dc:language>ja-JP</dc:language>
</cp:coreProperties>
</file>