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140" activeTab="0"/>
  </bookViews>
  <sheets>
    <sheet name="5-2" sheetId="1" r:id="rId1"/>
  </sheets>
  <definedNames>
    <definedName name="_xlnm.Print_Area" localSheetId="0">'5-2'!$A$1:$V$70</definedName>
  </definedNames>
  <calcPr fullCalcOnLoad="1"/>
</workbook>
</file>

<file path=xl/sharedStrings.xml><?xml version="1.0" encoding="utf-8"?>
<sst xmlns="http://schemas.openxmlformats.org/spreadsheetml/2006/main" count="290" uniqueCount="202">
  <si>
    <t>49</t>
  </si>
  <si>
    <t>各種商品卸売業</t>
  </si>
  <si>
    <t>50</t>
  </si>
  <si>
    <t>繊維・衣服等卸売業</t>
  </si>
  <si>
    <t>58</t>
  </si>
  <si>
    <t>自動車・自転車小売業</t>
  </si>
  <si>
    <t>501</t>
  </si>
  <si>
    <t>繊維品卸売業（衣服、身の回り品を除く）</t>
  </si>
  <si>
    <t>581</t>
  </si>
  <si>
    <t>自動車小売業</t>
  </si>
  <si>
    <t>502</t>
  </si>
  <si>
    <t>衣服・身の回り品卸売業</t>
  </si>
  <si>
    <t>5811</t>
  </si>
  <si>
    <t>自動車（新車）小売業</t>
  </si>
  <si>
    <t>51</t>
  </si>
  <si>
    <t>飲食料品卸売業</t>
  </si>
  <si>
    <t>5812</t>
  </si>
  <si>
    <t>中古自動車小売業</t>
  </si>
  <si>
    <t>511</t>
  </si>
  <si>
    <t>農畜産物・水産物卸売業</t>
  </si>
  <si>
    <t>5813</t>
  </si>
  <si>
    <t>自動車部分品・附属品小売業</t>
  </si>
  <si>
    <t>512</t>
  </si>
  <si>
    <t>食料・飲料卸売業</t>
  </si>
  <si>
    <t>5814</t>
  </si>
  <si>
    <t>二輪自動車小売業（原動機付自転車を含む）</t>
  </si>
  <si>
    <t>52</t>
  </si>
  <si>
    <t>建築材料、鉱物・金属材料等卸売業</t>
  </si>
  <si>
    <t>582</t>
  </si>
  <si>
    <t>自転車小売業</t>
  </si>
  <si>
    <t>521</t>
  </si>
  <si>
    <t>建築材料卸売業</t>
  </si>
  <si>
    <t>59</t>
  </si>
  <si>
    <t>家具・じゅう器・機械器具小売業</t>
  </si>
  <si>
    <t>522</t>
  </si>
  <si>
    <t>化学製品卸売業</t>
  </si>
  <si>
    <t>591</t>
  </si>
  <si>
    <t>家具・建具・畳小売業</t>
  </si>
  <si>
    <t>523</t>
  </si>
  <si>
    <t>鉱物・金属材料卸売業</t>
  </si>
  <si>
    <t>5911</t>
  </si>
  <si>
    <t>家具小売業</t>
  </si>
  <si>
    <t>524</t>
  </si>
  <si>
    <t>再生資源卸売業</t>
  </si>
  <si>
    <t>5912</t>
  </si>
  <si>
    <t>建具小売業</t>
  </si>
  <si>
    <t>53</t>
  </si>
  <si>
    <t>機械器具卸売業</t>
  </si>
  <si>
    <t>531</t>
  </si>
  <si>
    <t>一般機械器具卸売業</t>
  </si>
  <si>
    <t>532</t>
  </si>
  <si>
    <t>自動車卸売業</t>
  </si>
  <si>
    <t>592</t>
  </si>
  <si>
    <t>機械器具小売業</t>
  </si>
  <si>
    <t>533</t>
  </si>
  <si>
    <t>電気機械器具卸売業</t>
  </si>
  <si>
    <t>5921</t>
  </si>
  <si>
    <t>電気機械器具小売業</t>
  </si>
  <si>
    <t>539</t>
  </si>
  <si>
    <t>その他の機械器具卸売業</t>
  </si>
  <si>
    <t>5922</t>
  </si>
  <si>
    <t>電気事務機械器具小売業</t>
  </si>
  <si>
    <t>54</t>
  </si>
  <si>
    <t>その他の卸売業</t>
  </si>
  <si>
    <t>541</t>
  </si>
  <si>
    <t>家具・建具・じゅう器等卸売業</t>
  </si>
  <si>
    <t>599</t>
  </si>
  <si>
    <t>その他のじゅう器小売業</t>
  </si>
  <si>
    <t>542</t>
  </si>
  <si>
    <t>医薬品・化粧品等卸売業</t>
  </si>
  <si>
    <t>5991</t>
  </si>
  <si>
    <t>金物小売業</t>
  </si>
  <si>
    <t>549</t>
  </si>
  <si>
    <t>他に分類されない卸売業</t>
  </si>
  <si>
    <t>5992</t>
  </si>
  <si>
    <t>荒物小売業</t>
  </si>
  <si>
    <t/>
  </si>
  <si>
    <t>55</t>
  </si>
  <si>
    <t>各種商品小売業</t>
  </si>
  <si>
    <t>551</t>
  </si>
  <si>
    <t>百貨店、総合スーパー</t>
  </si>
  <si>
    <t>60</t>
  </si>
  <si>
    <t>その他の小売業</t>
  </si>
  <si>
    <t>559</t>
  </si>
  <si>
    <t>その他の各種商品小売業（従業者が常時５０人未満のもの）</t>
  </si>
  <si>
    <t>601</t>
  </si>
  <si>
    <t>医薬品・化粧品小売業</t>
  </si>
  <si>
    <t>56</t>
  </si>
  <si>
    <t>織物・衣服・身の回り品小売業</t>
  </si>
  <si>
    <t>6011</t>
  </si>
  <si>
    <t>医薬品小売業（調剤薬局を除く）</t>
  </si>
  <si>
    <t>561</t>
  </si>
  <si>
    <t>呉服・服地・寝具小売業</t>
  </si>
  <si>
    <t>6012</t>
  </si>
  <si>
    <t>調剤薬局</t>
  </si>
  <si>
    <t>6013</t>
  </si>
  <si>
    <t>化粧品小売業</t>
  </si>
  <si>
    <t>602</t>
  </si>
  <si>
    <t>農耕用品小売業</t>
  </si>
  <si>
    <t>562</t>
  </si>
  <si>
    <t>男子服小売業</t>
  </si>
  <si>
    <t>563</t>
  </si>
  <si>
    <t>婦人・子供服小売業</t>
  </si>
  <si>
    <t>603</t>
  </si>
  <si>
    <t>燃料小売業</t>
  </si>
  <si>
    <t>564</t>
  </si>
  <si>
    <t>靴・履物小売業</t>
  </si>
  <si>
    <t>6031</t>
  </si>
  <si>
    <t>ガソリンスタンド</t>
  </si>
  <si>
    <t>6032</t>
  </si>
  <si>
    <t>燃料小売業（ガソリンスタンドを除く）</t>
  </si>
  <si>
    <t>604</t>
  </si>
  <si>
    <t>書籍・文房具小売業</t>
  </si>
  <si>
    <t>569</t>
  </si>
  <si>
    <t>その他の織物・衣服・身の回り品小売業</t>
  </si>
  <si>
    <t>6041</t>
  </si>
  <si>
    <t>書籍・雑誌小売業</t>
  </si>
  <si>
    <t>6042</t>
  </si>
  <si>
    <t>新聞小売業</t>
  </si>
  <si>
    <t>605</t>
  </si>
  <si>
    <t>スポーツ用品・がん具・娯楽用品・楽器小売業</t>
  </si>
  <si>
    <t>57</t>
  </si>
  <si>
    <t>飲食料品小売業</t>
  </si>
  <si>
    <t>6051</t>
  </si>
  <si>
    <t>スポーツ用品小売業</t>
  </si>
  <si>
    <t>571</t>
  </si>
  <si>
    <t>各種食料品小売業</t>
  </si>
  <si>
    <t>6052</t>
  </si>
  <si>
    <t>がん具・娯楽用品小売業</t>
  </si>
  <si>
    <t>572</t>
  </si>
  <si>
    <t>酒小売業</t>
  </si>
  <si>
    <t>6053</t>
  </si>
  <si>
    <t>楽器小売業</t>
  </si>
  <si>
    <t>573</t>
  </si>
  <si>
    <t>食肉小売業</t>
  </si>
  <si>
    <t>606</t>
  </si>
  <si>
    <t>写真機・写真材料小売業</t>
  </si>
  <si>
    <t>607</t>
  </si>
  <si>
    <t>時計・眼鏡・光学機械小売業</t>
  </si>
  <si>
    <t>609</t>
  </si>
  <si>
    <t>他に分類されない小売業</t>
  </si>
  <si>
    <t>574</t>
  </si>
  <si>
    <t>鮮魚小売業</t>
  </si>
  <si>
    <t>6091</t>
  </si>
  <si>
    <t>たばこ・喫煙具専門小売業</t>
  </si>
  <si>
    <t>575</t>
  </si>
  <si>
    <t>野菜・果実小売業</t>
  </si>
  <si>
    <t>6092</t>
  </si>
  <si>
    <t>花・植木小売業</t>
  </si>
  <si>
    <t>6093</t>
  </si>
  <si>
    <t>建築材料小売業</t>
  </si>
  <si>
    <t>6094</t>
  </si>
  <si>
    <t>ジュエリー製品小売業</t>
  </si>
  <si>
    <t>576</t>
  </si>
  <si>
    <t>菓子・パン小売業</t>
  </si>
  <si>
    <t>577</t>
  </si>
  <si>
    <t>米穀類小売業</t>
  </si>
  <si>
    <t>579</t>
  </si>
  <si>
    <t>その他の飲食料品小売業</t>
  </si>
  <si>
    <t>5791</t>
  </si>
  <si>
    <t>コンビニエンスストア（飲食料品を中心とするものに限る）</t>
  </si>
  <si>
    <t>5792</t>
  </si>
  <si>
    <t>牛乳小売業</t>
  </si>
  <si>
    <t>5793</t>
  </si>
  <si>
    <t>飲料小売業（別掲を除く）</t>
  </si>
  <si>
    <t>産業細分類</t>
  </si>
  <si>
    <t>商店数</t>
  </si>
  <si>
    <t>従業者数</t>
  </si>
  <si>
    <t>年間商品
販売額</t>
  </si>
  <si>
    <t>売場面積</t>
  </si>
  <si>
    <t>総数</t>
  </si>
  <si>
    <t>法人</t>
  </si>
  <si>
    <t>個人</t>
  </si>
  <si>
    <t>卸売業総数</t>
  </si>
  <si>
    <t>小売業総数</t>
  </si>
  <si>
    <t>単位：万円、㎡</t>
  </si>
  <si>
    <t>5-2　産業細分類別商業の概況</t>
  </si>
  <si>
    <t>修理料
サービス料
仲立手数料</t>
  </si>
  <si>
    <t>産業細分類
番号</t>
  </si>
  <si>
    <t>…</t>
  </si>
  <si>
    <t>…</t>
  </si>
  <si>
    <t>…</t>
  </si>
  <si>
    <t>…</t>
  </si>
  <si>
    <t>…</t>
  </si>
  <si>
    <t>料理品小売業</t>
  </si>
  <si>
    <t>豆腐・かまぼこ等加工食品小売業</t>
  </si>
  <si>
    <t>乾物小売業</t>
  </si>
  <si>
    <t>茶類小売業</t>
  </si>
  <si>
    <t>他に分類されない飲食料品小売業</t>
  </si>
  <si>
    <t>畳小売業</t>
  </si>
  <si>
    <t>宗教用具小売業</t>
  </si>
  <si>
    <t>陶磁器・ガラス器小売業</t>
  </si>
  <si>
    <t>紙・文房具小売業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</si>
  <si>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</si>
  <si>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</si>
  <si>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</si>
  <si>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</si>
  <si>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その他の機械器具小売業</t>
  </si>
  <si>
    <t>資料：総務課「平成19年商業統計調査」</t>
  </si>
  <si>
    <t>平成19年6月1日現在</t>
  </si>
  <si>
    <t>X</t>
  </si>
  <si>
    <t>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</si>
</sst>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&quot;△&quot;\ #,##0;&quot;▲&quot;\ #,##0"/>
    <numFmt numFmtId="184" formatCode="&quot;△&quot;\ \ \ #,##0;&quot;▲&quot;\ #,##0"/>
    <numFmt numFmtId="185" formatCode="&quot;△&quot;\ \ #,##0;&quot;▲&quot;\ #,##0"/>
    <numFmt numFmtId="186" formatCode="\ \ 0"/>
    <numFmt numFmtId="187" formatCode="\ \ #,##0_ "/>
    <numFmt numFmtId="188" formatCode="0_ "/>
    <numFmt numFmtId="189" formatCode="\ General"/>
    <numFmt numFmtId="190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 indent="1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 shrinkToFit="1"/>
    </xf>
    <xf numFmtId="41" fontId="3" fillId="33" borderId="11" xfId="48" applyNumberFormat="1" applyFont="1" applyFill="1" applyBorder="1" applyAlignment="1" applyProtection="1">
      <alignment horizontal="right" vertical="center"/>
      <protection/>
    </xf>
    <xf numFmtId="41" fontId="3" fillId="33" borderId="0" xfId="48" applyNumberFormat="1" applyFont="1" applyFill="1" applyBorder="1" applyAlignment="1" applyProtection="1">
      <alignment horizontal="right" vertical="center"/>
      <protection/>
    </xf>
    <xf numFmtId="41" fontId="3" fillId="33" borderId="0" xfId="48" applyNumberFormat="1" applyFont="1" applyFill="1" applyAlignment="1" applyProtection="1">
      <alignment vertical="center"/>
      <protection/>
    </xf>
    <xf numFmtId="41" fontId="3" fillId="33" borderId="12" xfId="48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shrinkToFit="1"/>
    </xf>
    <xf numFmtId="41" fontId="4" fillId="33" borderId="11" xfId="48" applyNumberFormat="1" applyFont="1" applyFill="1" applyBorder="1" applyAlignment="1" applyProtection="1">
      <alignment horizontal="right" vertical="center"/>
      <protection/>
    </xf>
    <xf numFmtId="41" fontId="4" fillId="33" borderId="0" xfId="48" applyNumberFormat="1" applyFont="1" applyFill="1" applyBorder="1" applyAlignment="1" applyProtection="1">
      <alignment horizontal="right" vertical="center"/>
      <protection/>
    </xf>
    <xf numFmtId="41" fontId="4" fillId="33" borderId="12" xfId="48" applyNumberFormat="1" applyFont="1" applyFill="1" applyBorder="1" applyAlignment="1" applyProtection="1">
      <alignment horizontal="right" vertical="center"/>
      <protection/>
    </xf>
    <xf numFmtId="38" fontId="4" fillId="33" borderId="0" xfId="48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 shrinkToFit="1"/>
    </xf>
    <xf numFmtId="41" fontId="4" fillId="33" borderId="0" xfId="48" applyNumberFormat="1" applyFont="1" applyFill="1" applyBorder="1" applyAlignment="1" applyProtection="1">
      <alignment horizontal="right" vertical="center"/>
      <protection locked="0"/>
    </xf>
    <xf numFmtId="41" fontId="4" fillId="33" borderId="12" xfId="48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>
      <alignment horizontal="left" vertical="center"/>
    </xf>
    <xf numFmtId="41" fontId="3" fillId="33" borderId="0" xfId="48" applyNumberFormat="1" applyFont="1" applyFill="1" applyBorder="1" applyAlignment="1" applyProtection="1">
      <alignment horizontal="right" vertical="center"/>
      <protection locked="0"/>
    </xf>
    <xf numFmtId="41" fontId="4" fillId="33" borderId="0" xfId="48" applyNumberFormat="1" applyFont="1" applyFill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vertical="center" shrinkToFit="1"/>
    </xf>
    <xf numFmtId="41" fontId="3" fillId="33" borderId="12" xfId="48" applyNumberFormat="1" applyFont="1" applyFill="1" applyBorder="1" applyAlignment="1" applyProtection="1">
      <alignment horizontal="right" vertical="center"/>
      <protection locked="0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shrinkToFit="1"/>
    </xf>
    <xf numFmtId="41" fontId="3" fillId="33" borderId="0" xfId="48" applyNumberFormat="1" applyFont="1" applyFill="1" applyAlignment="1" applyProtection="1">
      <alignment horizontal="right" vertical="center"/>
      <protection locked="0"/>
    </xf>
    <xf numFmtId="41" fontId="4" fillId="33" borderId="0" xfId="48" applyNumberFormat="1" applyFont="1" applyFill="1" applyAlignment="1" applyProtection="1">
      <alignment vertical="center"/>
      <protection locked="0"/>
    </xf>
    <xf numFmtId="189" fontId="4" fillId="33" borderId="0" xfId="0" applyNumberFormat="1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shrinkToFit="1"/>
    </xf>
    <xf numFmtId="0" fontId="3" fillId="33" borderId="0" xfId="0" applyNumberFormat="1" applyFont="1" applyFill="1" applyAlignment="1">
      <alignment horizontal="left" vertical="center"/>
    </xf>
    <xf numFmtId="41" fontId="3" fillId="33" borderId="0" xfId="48" applyNumberFormat="1" applyFont="1" applyFill="1" applyAlignment="1" applyProtection="1">
      <alignment horizontal="right" vertical="center"/>
      <protection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/>
    </xf>
    <xf numFmtId="41" fontId="4" fillId="33" borderId="10" xfId="48" applyNumberFormat="1" applyFont="1" applyFill="1" applyBorder="1" applyAlignment="1" applyProtection="1">
      <alignment horizontal="right" vertical="center"/>
      <protection locked="0"/>
    </xf>
    <xf numFmtId="41" fontId="4" fillId="33" borderId="13" xfId="48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 shrinkToFit="1"/>
    </xf>
    <xf numFmtId="41" fontId="4" fillId="33" borderId="16" xfId="48" applyNumberFormat="1" applyFont="1" applyFill="1" applyBorder="1" applyAlignment="1" applyProtection="1">
      <alignment horizontal="right" vertical="center"/>
      <protection/>
    </xf>
    <xf numFmtId="41" fontId="3" fillId="33" borderId="0" xfId="48" applyNumberFormat="1" applyFont="1" applyFill="1" applyBorder="1" applyAlignment="1" applyProtection="1">
      <alignment vertical="center"/>
      <protection locked="0"/>
    </xf>
    <xf numFmtId="41" fontId="3" fillId="33" borderId="12" xfId="48" applyNumberFormat="1" applyFont="1" applyFill="1" applyBorder="1" applyAlignment="1" applyProtection="1">
      <alignment vertical="center"/>
      <protection locked="0"/>
    </xf>
    <xf numFmtId="41" fontId="3" fillId="33" borderId="17" xfId="48" applyNumberFormat="1" applyFont="1" applyFill="1" applyBorder="1" applyAlignment="1" applyProtection="1">
      <alignment horizontal="right" vertical="center"/>
      <protection locked="0"/>
    </xf>
    <xf numFmtId="41" fontId="4" fillId="33" borderId="10" xfId="48" applyNumberFormat="1" applyFont="1" applyFill="1" applyBorder="1" applyAlignment="1" applyProtection="1">
      <alignment horizontal="right" vertical="center"/>
      <protection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41" fontId="4" fillId="33" borderId="0" xfId="0" applyNumberFormat="1" applyFont="1" applyFill="1" applyAlignment="1">
      <alignment vertical="center"/>
    </xf>
    <xf numFmtId="190" fontId="3" fillId="33" borderId="0" xfId="48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4" fillId="33" borderId="24" xfId="0" applyFont="1" applyFill="1" applyBorder="1" applyAlignment="1">
      <alignment horizontal="distributed" vertical="center" wrapText="1"/>
    </xf>
    <xf numFmtId="0" fontId="0" fillId="33" borderId="25" xfId="0" applyFill="1" applyBorder="1" applyAlignment="1">
      <alignment horizontal="distributed" vertical="center" wrapText="1"/>
    </xf>
    <xf numFmtId="0" fontId="4" fillId="33" borderId="19" xfId="0" applyFont="1" applyFill="1" applyBorder="1" applyAlignment="1">
      <alignment horizontal="distributed" vertical="center" wrapText="1"/>
    </xf>
    <xf numFmtId="0" fontId="0" fillId="33" borderId="25" xfId="0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 wrapText="1"/>
    </xf>
    <xf numFmtId="0" fontId="4" fillId="33" borderId="20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7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44" customWidth="1"/>
    <col min="2" max="2" width="5.125" style="44" customWidth="1"/>
    <col min="3" max="3" width="35.625" style="49" customWidth="1"/>
    <col min="4" max="7" width="9.625" style="44" customWidth="1"/>
    <col min="8" max="8" width="13.625" style="44" customWidth="1"/>
    <col min="9" max="9" width="13.625" style="49" customWidth="1"/>
    <col min="10" max="11" width="13.625" style="44" customWidth="1"/>
    <col min="12" max="12" width="2.875" style="44" customWidth="1"/>
    <col min="13" max="13" width="5.125" style="44" customWidth="1"/>
    <col min="14" max="14" width="35.625" style="49" customWidth="1"/>
    <col min="15" max="18" width="9.625" style="44" customWidth="1"/>
    <col min="19" max="19" width="13.625" style="44" customWidth="1"/>
    <col min="20" max="20" width="13.625" style="49" customWidth="1"/>
    <col min="21" max="22" width="13.625" style="44" customWidth="1"/>
    <col min="23" max="23" width="9.00390625" style="44" customWidth="1"/>
    <col min="24" max="16384" width="9.00390625" style="43" customWidth="1"/>
  </cols>
  <sheetData>
    <row r="1" spans="1:23" s="5" customFormat="1" ht="24.75" customHeight="1">
      <c r="A1" s="1" t="s">
        <v>176</v>
      </c>
      <c r="B1" s="2"/>
      <c r="C1" s="2"/>
      <c r="D1" s="3"/>
      <c r="E1" s="3"/>
      <c r="F1" s="3"/>
      <c r="G1" s="3"/>
      <c r="H1" s="3"/>
      <c r="I1" s="3"/>
      <c r="J1" s="3"/>
      <c r="K1" s="3"/>
      <c r="L1" s="70"/>
      <c r="M1" s="70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2" s="3" customFormat="1" ht="9.75" customHeight="1" thickBot="1">
      <c r="A2" s="4"/>
      <c r="B2" s="6"/>
      <c r="C2" s="7"/>
      <c r="D2" s="7"/>
      <c r="E2" s="7"/>
      <c r="F2" s="7"/>
      <c r="G2" s="8"/>
      <c r="H2" s="7"/>
      <c r="I2" s="7"/>
      <c r="J2" s="7"/>
      <c r="K2" s="7"/>
      <c r="L2" s="4"/>
      <c r="M2" s="6"/>
      <c r="N2" s="7"/>
      <c r="O2" s="7"/>
      <c r="P2" s="7"/>
      <c r="Q2" s="7"/>
      <c r="R2" s="8"/>
      <c r="S2" s="7"/>
      <c r="T2" s="7"/>
      <c r="U2" s="7"/>
      <c r="V2" s="7"/>
    </row>
    <row r="3" spans="2:22" s="3" customFormat="1" ht="19.5" customHeight="1">
      <c r="B3" s="71" t="s">
        <v>165</v>
      </c>
      <c r="C3" s="72"/>
      <c r="D3" s="75" t="s">
        <v>166</v>
      </c>
      <c r="E3" s="76"/>
      <c r="F3" s="77"/>
      <c r="G3" s="78" t="s">
        <v>167</v>
      </c>
      <c r="H3" s="80" t="s">
        <v>168</v>
      </c>
      <c r="I3" s="78" t="s">
        <v>177</v>
      </c>
      <c r="J3" s="82" t="s">
        <v>169</v>
      </c>
      <c r="K3" s="84" t="s">
        <v>178</v>
      </c>
      <c r="L3" s="52"/>
      <c r="M3" s="71" t="s">
        <v>165</v>
      </c>
      <c r="N3" s="72"/>
      <c r="O3" s="75" t="s">
        <v>166</v>
      </c>
      <c r="P3" s="76"/>
      <c r="Q3" s="77"/>
      <c r="R3" s="78" t="s">
        <v>167</v>
      </c>
      <c r="S3" s="80" t="s">
        <v>168</v>
      </c>
      <c r="T3" s="78" t="s">
        <v>177</v>
      </c>
      <c r="U3" s="82" t="s">
        <v>169</v>
      </c>
      <c r="V3" s="84" t="s">
        <v>178</v>
      </c>
    </row>
    <row r="4" spans="2:22" s="3" customFormat="1" ht="19.5" customHeight="1">
      <c r="B4" s="73"/>
      <c r="C4" s="74"/>
      <c r="D4" s="53" t="s">
        <v>170</v>
      </c>
      <c r="E4" s="53" t="s">
        <v>171</v>
      </c>
      <c r="F4" s="54" t="s">
        <v>172</v>
      </c>
      <c r="G4" s="79"/>
      <c r="H4" s="74"/>
      <c r="I4" s="81"/>
      <c r="J4" s="83"/>
      <c r="K4" s="85"/>
      <c r="L4" s="52"/>
      <c r="M4" s="73"/>
      <c r="N4" s="74"/>
      <c r="O4" s="53" t="s">
        <v>170</v>
      </c>
      <c r="P4" s="53" t="s">
        <v>171</v>
      </c>
      <c r="Q4" s="54" t="s">
        <v>172</v>
      </c>
      <c r="R4" s="79"/>
      <c r="S4" s="74"/>
      <c r="T4" s="81"/>
      <c r="U4" s="83"/>
      <c r="V4" s="85"/>
    </row>
    <row r="5" spans="1:23" s="2" customFormat="1" ht="15" customHeight="1">
      <c r="A5" s="3"/>
      <c r="B5" s="9"/>
      <c r="C5" s="10" t="s">
        <v>170</v>
      </c>
      <c r="D5" s="11">
        <f>E5+F5</f>
        <v>2304</v>
      </c>
      <c r="E5" s="12">
        <f>E6+E28</f>
        <v>1289</v>
      </c>
      <c r="F5" s="12">
        <f>F6+F28</f>
        <v>1015</v>
      </c>
      <c r="G5" s="12">
        <f>G6+G28</f>
        <v>17870</v>
      </c>
      <c r="H5" s="12">
        <f>H6+H28</f>
        <v>46680563</v>
      </c>
      <c r="I5" s="13">
        <f>I6+I28</f>
        <v>1443019</v>
      </c>
      <c r="J5" s="14">
        <f>J28</f>
        <v>323917</v>
      </c>
      <c r="K5" s="55"/>
      <c r="L5" s="16"/>
      <c r="M5" s="15" t="s">
        <v>4</v>
      </c>
      <c r="N5" s="29" t="s">
        <v>5</v>
      </c>
      <c r="O5" s="11">
        <f aca="true" t="shared" si="0" ref="O5:O38">SUM(P5:Q5)</f>
        <v>182</v>
      </c>
      <c r="P5" s="27">
        <f aca="true" t="shared" si="1" ref="P5:U5">P6+P11</f>
        <v>92</v>
      </c>
      <c r="Q5" s="27">
        <f t="shared" si="1"/>
        <v>90</v>
      </c>
      <c r="R5" s="27">
        <f t="shared" si="1"/>
        <v>1078</v>
      </c>
      <c r="S5" s="27">
        <f t="shared" si="1"/>
        <v>2906533</v>
      </c>
      <c r="T5" s="27">
        <f t="shared" si="1"/>
        <v>506694</v>
      </c>
      <c r="U5" s="62">
        <f t="shared" si="1"/>
        <v>9523</v>
      </c>
      <c r="V5" s="55" t="s">
        <v>4</v>
      </c>
      <c r="W5" s="3"/>
    </row>
    <row r="6" spans="1:23" s="2" customFormat="1" ht="15" customHeight="1">
      <c r="A6" s="3"/>
      <c r="B6" s="9"/>
      <c r="C6" s="23" t="s">
        <v>173</v>
      </c>
      <c r="D6" s="12">
        <f>E6+F6</f>
        <v>426</v>
      </c>
      <c r="E6" s="12">
        <f>E7+E8+E11+E14+E19+E24</f>
        <v>341</v>
      </c>
      <c r="F6" s="12">
        <f>F7+F8+F11+F14+F19+F24</f>
        <v>85</v>
      </c>
      <c r="G6" s="12">
        <f>G8+G11+G14+G19+G24</f>
        <v>3658</v>
      </c>
      <c r="H6" s="12">
        <f>H8+H11+H14+H19+H24</f>
        <v>21781304</v>
      </c>
      <c r="I6" s="12">
        <f>I8+I11+I14+I19+I24</f>
        <v>539897</v>
      </c>
      <c r="J6" s="14" t="s">
        <v>179</v>
      </c>
      <c r="K6" s="55"/>
      <c r="L6" s="16"/>
      <c r="M6" s="15" t="s">
        <v>8</v>
      </c>
      <c r="N6" s="29" t="s">
        <v>9</v>
      </c>
      <c r="O6" s="11">
        <f t="shared" si="0"/>
        <v>163</v>
      </c>
      <c r="P6" s="27">
        <f aca="true" t="shared" si="2" ref="P6:U6">SUM(P7:P10)</f>
        <v>90</v>
      </c>
      <c r="Q6" s="27">
        <f t="shared" si="2"/>
        <v>73</v>
      </c>
      <c r="R6" s="27">
        <f t="shared" si="2"/>
        <v>1037</v>
      </c>
      <c r="S6" s="27">
        <f t="shared" si="2"/>
        <v>2870206</v>
      </c>
      <c r="T6" s="27">
        <f t="shared" si="2"/>
        <v>505220</v>
      </c>
      <c r="U6" s="30">
        <f t="shared" si="2"/>
        <v>8210</v>
      </c>
      <c r="V6" s="55" t="s">
        <v>8</v>
      </c>
      <c r="W6" s="3"/>
    </row>
    <row r="7" spans="2:22" s="3" customFormat="1" ht="15" customHeight="1">
      <c r="B7" s="26" t="s">
        <v>0</v>
      </c>
      <c r="C7" s="10" t="s">
        <v>1</v>
      </c>
      <c r="D7" s="11">
        <f>E7+F7</f>
        <v>1</v>
      </c>
      <c r="E7" s="27">
        <v>1</v>
      </c>
      <c r="F7" s="27">
        <v>0</v>
      </c>
      <c r="G7" s="27" t="s">
        <v>200</v>
      </c>
      <c r="H7" s="27" t="s">
        <v>200</v>
      </c>
      <c r="I7" s="27" t="s">
        <v>200</v>
      </c>
      <c r="J7" s="14" t="s">
        <v>180</v>
      </c>
      <c r="K7" s="55" t="s">
        <v>0</v>
      </c>
      <c r="L7" s="16"/>
      <c r="M7" s="17" t="s">
        <v>12</v>
      </c>
      <c r="N7" s="18" t="s">
        <v>13</v>
      </c>
      <c r="O7" s="19">
        <f t="shared" si="0"/>
        <v>69</v>
      </c>
      <c r="P7" s="24">
        <v>52</v>
      </c>
      <c r="Q7" s="24">
        <v>17</v>
      </c>
      <c r="R7" s="24">
        <v>643</v>
      </c>
      <c r="S7" s="24">
        <v>1985277</v>
      </c>
      <c r="T7" s="28">
        <v>466903</v>
      </c>
      <c r="U7" s="21" t="s">
        <v>201</v>
      </c>
      <c r="V7" s="56" t="s">
        <v>12</v>
      </c>
    </row>
    <row r="8" spans="2:22" s="3" customFormat="1" ht="15" customHeight="1">
      <c r="B8" s="26" t="s">
        <v>2</v>
      </c>
      <c r="C8" s="10" t="s">
        <v>3</v>
      </c>
      <c r="D8" s="11">
        <f aca="true" t="shared" si="3" ref="D8:D27">E8+F8</f>
        <v>26</v>
      </c>
      <c r="E8" s="27">
        <f>SUM(E9:E10)</f>
        <v>19</v>
      </c>
      <c r="F8" s="27">
        <f>F9+F10</f>
        <v>7</v>
      </c>
      <c r="G8" s="69">
        <v>292</v>
      </c>
      <c r="H8" s="69">
        <v>1463060</v>
      </c>
      <c r="I8" s="69">
        <v>68240</v>
      </c>
      <c r="J8" s="14" t="s">
        <v>180</v>
      </c>
      <c r="K8" s="55" t="s">
        <v>2</v>
      </c>
      <c r="L8" s="16"/>
      <c r="M8" s="17" t="s">
        <v>16</v>
      </c>
      <c r="N8" s="18" t="s">
        <v>17</v>
      </c>
      <c r="O8" s="19">
        <f t="shared" si="0"/>
        <v>42</v>
      </c>
      <c r="P8" s="24">
        <v>16</v>
      </c>
      <c r="Q8" s="24">
        <v>26</v>
      </c>
      <c r="R8" s="24">
        <v>129</v>
      </c>
      <c r="S8" s="24">
        <v>507862</v>
      </c>
      <c r="T8" s="28">
        <v>21349</v>
      </c>
      <c r="U8" s="21" t="s">
        <v>181</v>
      </c>
      <c r="V8" s="56" t="s">
        <v>16</v>
      </c>
    </row>
    <row r="9" spans="2:22" s="3" customFormat="1" ht="15" customHeight="1">
      <c r="B9" s="31" t="s">
        <v>6</v>
      </c>
      <c r="C9" s="32" t="s">
        <v>7</v>
      </c>
      <c r="D9" s="19">
        <f t="shared" si="3"/>
        <v>5</v>
      </c>
      <c r="E9" s="24">
        <v>4</v>
      </c>
      <c r="F9" s="24">
        <v>1</v>
      </c>
      <c r="G9" s="24">
        <v>22</v>
      </c>
      <c r="H9" s="28">
        <v>234317</v>
      </c>
      <c r="I9" s="28">
        <v>0</v>
      </c>
      <c r="J9" s="21" t="s">
        <v>180</v>
      </c>
      <c r="K9" s="56" t="s">
        <v>6</v>
      </c>
      <c r="L9" s="16"/>
      <c r="M9" s="17" t="s">
        <v>20</v>
      </c>
      <c r="N9" s="18" t="s">
        <v>21</v>
      </c>
      <c r="O9" s="19">
        <f t="shared" si="0"/>
        <v>24</v>
      </c>
      <c r="P9" s="24">
        <v>13</v>
      </c>
      <c r="Q9" s="24">
        <v>11</v>
      </c>
      <c r="R9" s="24">
        <v>137</v>
      </c>
      <c r="S9" s="24">
        <v>270523</v>
      </c>
      <c r="T9" s="28">
        <v>2658</v>
      </c>
      <c r="U9" s="25">
        <v>4407</v>
      </c>
      <c r="V9" s="56" t="s">
        <v>20</v>
      </c>
    </row>
    <row r="10" spans="2:22" s="3" customFormat="1" ht="15" customHeight="1">
      <c r="B10" s="31" t="s">
        <v>10</v>
      </c>
      <c r="C10" s="32" t="s">
        <v>11</v>
      </c>
      <c r="D10" s="19">
        <f t="shared" si="3"/>
        <v>21</v>
      </c>
      <c r="E10" s="24">
        <v>15</v>
      </c>
      <c r="F10" s="24">
        <v>6</v>
      </c>
      <c r="G10" s="24">
        <v>199</v>
      </c>
      <c r="H10" s="34">
        <v>837110</v>
      </c>
      <c r="I10" s="28">
        <v>0</v>
      </c>
      <c r="J10" s="21" t="s">
        <v>180</v>
      </c>
      <c r="K10" s="56" t="s">
        <v>10</v>
      </c>
      <c r="L10" s="16"/>
      <c r="M10" s="17" t="s">
        <v>24</v>
      </c>
      <c r="N10" s="18" t="s">
        <v>25</v>
      </c>
      <c r="O10" s="19">
        <f t="shared" si="0"/>
        <v>28</v>
      </c>
      <c r="P10" s="24">
        <v>9</v>
      </c>
      <c r="Q10" s="24">
        <v>19</v>
      </c>
      <c r="R10" s="24">
        <v>128</v>
      </c>
      <c r="S10" s="24">
        <v>106544</v>
      </c>
      <c r="T10" s="24">
        <v>14310</v>
      </c>
      <c r="U10" s="25">
        <v>3803</v>
      </c>
      <c r="V10" s="56" t="s">
        <v>24</v>
      </c>
    </row>
    <row r="11" spans="2:22" s="3" customFormat="1" ht="15" customHeight="1">
      <c r="B11" s="26" t="s">
        <v>14</v>
      </c>
      <c r="C11" s="23" t="s">
        <v>15</v>
      </c>
      <c r="D11" s="11">
        <f t="shared" si="3"/>
        <v>86</v>
      </c>
      <c r="E11" s="27">
        <f>E12+E13</f>
        <v>64</v>
      </c>
      <c r="F11" s="27">
        <f>F12+F13</f>
        <v>22</v>
      </c>
      <c r="G11" s="27">
        <f>G12+G13</f>
        <v>872</v>
      </c>
      <c r="H11" s="27">
        <f>H12+H13</f>
        <v>4588243</v>
      </c>
      <c r="I11" s="27">
        <f>I12+I13</f>
        <v>7405</v>
      </c>
      <c r="J11" s="14" t="s">
        <v>182</v>
      </c>
      <c r="K11" s="55" t="s">
        <v>14</v>
      </c>
      <c r="L11" s="9"/>
      <c r="M11" s="15" t="s">
        <v>28</v>
      </c>
      <c r="N11" s="10" t="s">
        <v>29</v>
      </c>
      <c r="O11" s="11">
        <f t="shared" si="0"/>
        <v>19</v>
      </c>
      <c r="P11" s="27">
        <v>2</v>
      </c>
      <c r="Q11" s="27">
        <v>17</v>
      </c>
      <c r="R11" s="27">
        <v>41</v>
      </c>
      <c r="S11" s="27">
        <v>36327</v>
      </c>
      <c r="T11" s="27">
        <v>1474</v>
      </c>
      <c r="U11" s="30">
        <v>1313</v>
      </c>
      <c r="V11" s="55" t="s">
        <v>28</v>
      </c>
    </row>
    <row r="12" spans="2:22" s="3" customFormat="1" ht="15" customHeight="1">
      <c r="B12" s="31" t="s">
        <v>18</v>
      </c>
      <c r="C12" s="32" t="s">
        <v>19</v>
      </c>
      <c r="D12" s="19">
        <f t="shared" si="3"/>
        <v>43</v>
      </c>
      <c r="E12" s="24">
        <v>34</v>
      </c>
      <c r="F12" s="24">
        <v>9</v>
      </c>
      <c r="G12" s="24">
        <v>565</v>
      </c>
      <c r="H12" s="34">
        <v>2798352</v>
      </c>
      <c r="I12" s="28">
        <v>6700</v>
      </c>
      <c r="J12" s="21" t="s">
        <v>181</v>
      </c>
      <c r="K12" s="56" t="s">
        <v>18</v>
      </c>
      <c r="L12" s="16"/>
      <c r="M12" s="15" t="s">
        <v>32</v>
      </c>
      <c r="N12" s="10" t="s">
        <v>33</v>
      </c>
      <c r="O12" s="11">
        <f t="shared" si="0"/>
        <v>151</v>
      </c>
      <c r="P12" s="27">
        <f aca="true" t="shared" si="4" ref="P12:U12">P13+P18+P22</f>
        <v>65</v>
      </c>
      <c r="Q12" s="27">
        <f t="shared" si="4"/>
        <v>86</v>
      </c>
      <c r="R12" s="27">
        <f t="shared" si="4"/>
        <v>1190</v>
      </c>
      <c r="S12" s="27">
        <f t="shared" si="4"/>
        <v>3276747</v>
      </c>
      <c r="T12" s="27">
        <f t="shared" si="4"/>
        <v>40475</v>
      </c>
      <c r="U12" s="30">
        <f t="shared" si="4"/>
        <v>64617</v>
      </c>
      <c r="V12" s="55" t="s">
        <v>32</v>
      </c>
    </row>
    <row r="13" spans="2:22" s="3" customFormat="1" ht="15" customHeight="1">
      <c r="B13" s="31" t="s">
        <v>22</v>
      </c>
      <c r="C13" s="32" t="s">
        <v>23</v>
      </c>
      <c r="D13" s="19">
        <f t="shared" si="3"/>
        <v>43</v>
      </c>
      <c r="E13" s="24">
        <v>30</v>
      </c>
      <c r="F13" s="24">
        <v>13</v>
      </c>
      <c r="G13" s="24">
        <v>307</v>
      </c>
      <c r="H13" s="34">
        <v>1789891</v>
      </c>
      <c r="I13" s="34">
        <v>705</v>
      </c>
      <c r="J13" s="21" t="s">
        <v>181</v>
      </c>
      <c r="K13" s="56" t="s">
        <v>22</v>
      </c>
      <c r="L13" s="16"/>
      <c r="M13" s="9" t="s">
        <v>36</v>
      </c>
      <c r="N13" s="10" t="s">
        <v>37</v>
      </c>
      <c r="O13" s="11">
        <f t="shared" si="0"/>
        <v>38</v>
      </c>
      <c r="P13" s="27">
        <f aca="true" t="shared" si="5" ref="P13:U13">SUM(P14:P17)</f>
        <v>10</v>
      </c>
      <c r="Q13" s="27">
        <f t="shared" si="5"/>
        <v>28</v>
      </c>
      <c r="R13" s="27">
        <f t="shared" si="5"/>
        <v>260</v>
      </c>
      <c r="S13" s="27">
        <f t="shared" si="5"/>
        <v>684968</v>
      </c>
      <c r="T13" s="27">
        <f t="shared" si="5"/>
        <v>10</v>
      </c>
      <c r="U13" s="30">
        <f t="shared" si="5"/>
        <v>10465</v>
      </c>
      <c r="V13" s="55" t="s">
        <v>36</v>
      </c>
    </row>
    <row r="14" spans="2:22" s="3" customFormat="1" ht="15" customHeight="1">
      <c r="B14" s="26" t="s">
        <v>26</v>
      </c>
      <c r="C14" s="10" t="s">
        <v>27</v>
      </c>
      <c r="D14" s="11">
        <f t="shared" si="3"/>
        <v>121</v>
      </c>
      <c r="E14" s="27">
        <f>SUM(E15:E18)</f>
        <v>102</v>
      </c>
      <c r="F14" s="27">
        <f>SUM(F15:F18)</f>
        <v>19</v>
      </c>
      <c r="G14" s="27">
        <f>SUM(G15:G18)</f>
        <v>1011</v>
      </c>
      <c r="H14" s="27">
        <f>SUM(H15:H18)</f>
        <v>5003699</v>
      </c>
      <c r="I14" s="27">
        <f>SUM(I15:I18)</f>
        <v>61398</v>
      </c>
      <c r="J14" s="14" t="s">
        <v>182</v>
      </c>
      <c r="K14" s="55" t="s">
        <v>26</v>
      </c>
      <c r="L14" s="16"/>
      <c r="M14" s="35" t="s">
        <v>40</v>
      </c>
      <c r="N14" s="32" t="s">
        <v>41</v>
      </c>
      <c r="O14" s="19">
        <f t="shared" si="0"/>
        <v>13</v>
      </c>
      <c r="P14" s="24">
        <v>9</v>
      </c>
      <c r="Q14" s="24">
        <v>4</v>
      </c>
      <c r="R14" s="24">
        <v>154</v>
      </c>
      <c r="S14" s="28">
        <v>526363</v>
      </c>
      <c r="T14" s="24">
        <v>0</v>
      </c>
      <c r="U14" s="25">
        <v>7888</v>
      </c>
      <c r="V14" s="56" t="s">
        <v>40</v>
      </c>
    </row>
    <row r="15" spans="2:22" s="3" customFormat="1" ht="15" customHeight="1">
      <c r="B15" s="31" t="s">
        <v>30</v>
      </c>
      <c r="C15" s="32" t="s">
        <v>31</v>
      </c>
      <c r="D15" s="19">
        <f t="shared" si="3"/>
        <v>66</v>
      </c>
      <c r="E15" s="24">
        <v>54</v>
      </c>
      <c r="F15" s="24">
        <v>12</v>
      </c>
      <c r="G15" s="24">
        <v>427</v>
      </c>
      <c r="H15" s="34">
        <v>2401086</v>
      </c>
      <c r="I15" s="34">
        <v>51173</v>
      </c>
      <c r="J15" s="21" t="s">
        <v>181</v>
      </c>
      <c r="K15" s="56" t="s">
        <v>30</v>
      </c>
      <c r="L15" s="16"/>
      <c r="M15" s="36" t="s">
        <v>44</v>
      </c>
      <c r="N15" s="32" t="s">
        <v>45</v>
      </c>
      <c r="O15" s="19">
        <f t="shared" si="0"/>
        <v>8</v>
      </c>
      <c r="P15" s="24">
        <v>0</v>
      </c>
      <c r="Q15" s="24">
        <v>8</v>
      </c>
      <c r="R15" s="24">
        <v>14</v>
      </c>
      <c r="S15" s="28">
        <v>4263</v>
      </c>
      <c r="T15" s="24">
        <v>10</v>
      </c>
      <c r="U15" s="25">
        <v>0</v>
      </c>
      <c r="V15" s="56" t="s">
        <v>44</v>
      </c>
    </row>
    <row r="16" spans="2:22" s="3" customFormat="1" ht="15" customHeight="1">
      <c r="B16" s="31" t="s">
        <v>34</v>
      </c>
      <c r="C16" s="32" t="s">
        <v>35</v>
      </c>
      <c r="D16" s="19">
        <f t="shared" si="3"/>
        <v>17</v>
      </c>
      <c r="E16" s="24">
        <v>16</v>
      </c>
      <c r="F16" s="24">
        <v>1</v>
      </c>
      <c r="G16" s="24">
        <v>177</v>
      </c>
      <c r="H16" s="34">
        <v>1171392</v>
      </c>
      <c r="I16" s="28">
        <v>3071</v>
      </c>
      <c r="J16" s="21" t="s">
        <v>181</v>
      </c>
      <c r="K16" s="56" t="s">
        <v>34</v>
      </c>
      <c r="L16" s="16"/>
      <c r="M16" s="16">
        <v>5913</v>
      </c>
      <c r="N16" s="64" t="s">
        <v>189</v>
      </c>
      <c r="O16" s="68">
        <f t="shared" si="0"/>
        <v>8</v>
      </c>
      <c r="P16" s="68">
        <v>0</v>
      </c>
      <c r="Q16" s="68">
        <v>8</v>
      </c>
      <c r="R16" s="68">
        <v>12</v>
      </c>
      <c r="S16" s="68">
        <v>8547</v>
      </c>
      <c r="T16" s="68">
        <v>0</v>
      </c>
      <c r="U16" s="21" t="s">
        <v>181</v>
      </c>
      <c r="V16" s="66">
        <v>5913</v>
      </c>
    </row>
    <row r="17" spans="2:22" s="3" customFormat="1" ht="15" customHeight="1">
      <c r="B17" s="31" t="s">
        <v>38</v>
      </c>
      <c r="C17" s="32" t="s">
        <v>39</v>
      </c>
      <c r="D17" s="19">
        <f t="shared" si="3"/>
        <v>26</v>
      </c>
      <c r="E17" s="24">
        <v>24</v>
      </c>
      <c r="F17" s="24">
        <v>2</v>
      </c>
      <c r="G17" s="24">
        <v>284</v>
      </c>
      <c r="H17" s="28">
        <v>1239011</v>
      </c>
      <c r="I17" s="28">
        <v>7154</v>
      </c>
      <c r="J17" s="21" t="s">
        <v>181</v>
      </c>
      <c r="K17" s="56" t="s">
        <v>38</v>
      </c>
      <c r="L17" s="16"/>
      <c r="M17" s="16">
        <v>5914</v>
      </c>
      <c r="N17" s="64" t="s">
        <v>190</v>
      </c>
      <c r="O17" s="68">
        <f t="shared" si="0"/>
        <v>9</v>
      </c>
      <c r="P17" s="68">
        <v>1</v>
      </c>
      <c r="Q17" s="68">
        <v>8</v>
      </c>
      <c r="R17" s="68">
        <v>80</v>
      </c>
      <c r="S17" s="68">
        <v>145795</v>
      </c>
      <c r="T17" s="68">
        <v>0</v>
      </c>
      <c r="U17" s="68">
        <v>2577</v>
      </c>
      <c r="V17" s="66">
        <v>5914</v>
      </c>
    </row>
    <row r="18" spans="2:22" s="3" customFormat="1" ht="15" customHeight="1">
      <c r="B18" s="31" t="s">
        <v>42</v>
      </c>
      <c r="C18" s="32" t="s">
        <v>43</v>
      </c>
      <c r="D18" s="19">
        <f t="shared" si="3"/>
        <v>12</v>
      </c>
      <c r="E18" s="24">
        <v>8</v>
      </c>
      <c r="F18" s="24">
        <v>4</v>
      </c>
      <c r="G18" s="24">
        <v>123</v>
      </c>
      <c r="H18" s="24">
        <v>192210</v>
      </c>
      <c r="I18" s="24">
        <v>0</v>
      </c>
      <c r="J18" s="21" t="s">
        <v>181</v>
      </c>
      <c r="K18" s="56" t="s">
        <v>42</v>
      </c>
      <c r="L18" s="16"/>
      <c r="M18" s="15" t="s">
        <v>52</v>
      </c>
      <c r="N18" s="10" t="s">
        <v>53</v>
      </c>
      <c r="O18" s="11">
        <f t="shared" si="0"/>
        <v>86</v>
      </c>
      <c r="P18" s="27">
        <f aca="true" t="shared" si="6" ref="P18:U18">SUM(P19:P21)</f>
        <v>40</v>
      </c>
      <c r="Q18" s="27">
        <f t="shared" si="6"/>
        <v>46</v>
      </c>
      <c r="R18" s="27">
        <f t="shared" si="6"/>
        <v>545</v>
      </c>
      <c r="S18" s="27">
        <f t="shared" si="6"/>
        <v>1979368</v>
      </c>
      <c r="T18" s="27">
        <f t="shared" si="6"/>
        <v>40370</v>
      </c>
      <c r="U18" s="30">
        <f t="shared" si="6"/>
        <v>17800</v>
      </c>
      <c r="V18" s="55" t="s">
        <v>52</v>
      </c>
    </row>
    <row r="19" spans="2:22" s="3" customFormat="1" ht="15" customHeight="1">
      <c r="B19" s="26" t="s">
        <v>46</v>
      </c>
      <c r="C19" s="10" t="s">
        <v>47</v>
      </c>
      <c r="D19" s="11">
        <f aca="true" t="shared" si="7" ref="D19:I19">SUM(D20:D23)</f>
        <v>109</v>
      </c>
      <c r="E19" s="27">
        <f t="shared" si="7"/>
        <v>99</v>
      </c>
      <c r="F19" s="27">
        <f t="shared" si="7"/>
        <v>10</v>
      </c>
      <c r="G19" s="27">
        <f t="shared" si="7"/>
        <v>842</v>
      </c>
      <c r="H19" s="27">
        <f t="shared" si="7"/>
        <v>7182256</v>
      </c>
      <c r="I19" s="27">
        <f t="shared" si="7"/>
        <v>316318</v>
      </c>
      <c r="J19" s="14" t="s">
        <v>183</v>
      </c>
      <c r="K19" s="55" t="s">
        <v>46</v>
      </c>
      <c r="L19" s="16"/>
      <c r="M19" s="17" t="s">
        <v>56</v>
      </c>
      <c r="N19" s="32" t="s">
        <v>57</v>
      </c>
      <c r="O19" s="19">
        <f t="shared" si="0"/>
        <v>66</v>
      </c>
      <c r="P19" s="24">
        <v>26</v>
      </c>
      <c r="Q19" s="24">
        <v>40</v>
      </c>
      <c r="R19" s="24">
        <v>402</v>
      </c>
      <c r="S19" s="28">
        <v>1714275</v>
      </c>
      <c r="T19" s="24">
        <v>6471</v>
      </c>
      <c r="U19" s="25">
        <v>16212</v>
      </c>
      <c r="V19" s="56" t="s">
        <v>56</v>
      </c>
    </row>
    <row r="20" spans="2:22" s="3" customFormat="1" ht="15" customHeight="1">
      <c r="B20" s="31" t="s">
        <v>48</v>
      </c>
      <c r="C20" s="32" t="s">
        <v>49</v>
      </c>
      <c r="D20" s="19">
        <f t="shared" si="3"/>
        <v>43</v>
      </c>
      <c r="E20" s="24">
        <v>40</v>
      </c>
      <c r="F20" s="24">
        <v>3</v>
      </c>
      <c r="G20" s="24">
        <v>348</v>
      </c>
      <c r="H20" s="24">
        <v>3598728</v>
      </c>
      <c r="I20" s="28">
        <v>199883</v>
      </c>
      <c r="J20" s="21" t="s">
        <v>181</v>
      </c>
      <c r="K20" s="56" t="s">
        <v>48</v>
      </c>
      <c r="L20" s="16"/>
      <c r="M20" s="17" t="s">
        <v>60</v>
      </c>
      <c r="N20" s="32" t="s">
        <v>61</v>
      </c>
      <c r="O20" s="19">
        <f t="shared" si="0"/>
        <v>12</v>
      </c>
      <c r="P20" s="24">
        <v>11</v>
      </c>
      <c r="Q20" s="24">
        <v>1</v>
      </c>
      <c r="R20" s="24">
        <v>93</v>
      </c>
      <c r="S20" s="28">
        <v>209388</v>
      </c>
      <c r="T20" s="24">
        <v>16313</v>
      </c>
      <c r="U20" s="25">
        <v>1212</v>
      </c>
      <c r="V20" s="56" t="s">
        <v>60</v>
      </c>
    </row>
    <row r="21" spans="2:22" s="3" customFormat="1" ht="15" customHeight="1">
      <c r="B21" s="31" t="s">
        <v>50</v>
      </c>
      <c r="C21" s="32" t="s">
        <v>51</v>
      </c>
      <c r="D21" s="19">
        <f t="shared" si="3"/>
        <v>31</v>
      </c>
      <c r="E21" s="24">
        <v>25</v>
      </c>
      <c r="F21" s="24">
        <v>6</v>
      </c>
      <c r="G21" s="24">
        <v>255</v>
      </c>
      <c r="H21" s="24">
        <v>1328505</v>
      </c>
      <c r="I21" s="24">
        <v>103150</v>
      </c>
      <c r="J21" s="21" t="s">
        <v>181</v>
      </c>
      <c r="K21" s="56" t="s">
        <v>50</v>
      </c>
      <c r="L21" s="16"/>
      <c r="M21" s="16">
        <v>5929</v>
      </c>
      <c r="N21" s="64" t="s">
        <v>197</v>
      </c>
      <c r="O21" s="68">
        <f t="shared" si="0"/>
        <v>8</v>
      </c>
      <c r="P21" s="68">
        <v>3</v>
      </c>
      <c r="Q21" s="68">
        <v>5</v>
      </c>
      <c r="R21" s="68">
        <v>50</v>
      </c>
      <c r="S21" s="68">
        <v>55705</v>
      </c>
      <c r="T21" s="68">
        <v>17586</v>
      </c>
      <c r="U21" s="68">
        <v>376</v>
      </c>
      <c r="V21" s="66">
        <v>5929</v>
      </c>
    </row>
    <row r="22" spans="2:23" s="3" customFormat="1" ht="15" customHeight="1">
      <c r="B22" s="31" t="s">
        <v>54</v>
      </c>
      <c r="C22" s="32" t="s">
        <v>55</v>
      </c>
      <c r="D22" s="19">
        <f t="shared" si="3"/>
        <v>26</v>
      </c>
      <c r="E22" s="24">
        <v>25</v>
      </c>
      <c r="F22" s="24">
        <v>1</v>
      </c>
      <c r="G22" s="24">
        <v>193</v>
      </c>
      <c r="H22" s="24">
        <v>2030142</v>
      </c>
      <c r="I22" s="28">
        <v>8247</v>
      </c>
      <c r="J22" s="21" t="s">
        <v>181</v>
      </c>
      <c r="K22" s="56" t="s">
        <v>54</v>
      </c>
      <c r="L22" s="16"/>
      <c r="M22" s="15" t="s">
        <v>66</v>
      </c>
      <c r="N22" s="10" t="s">
        <v>67</v>
      </c>
      <c r="O22" s="11">
        <f t="shared" si="0"/>
        <v>27</v>
      </c>
      <c r="P22" s="27">
        <f aca="true" t="shared" si="8" ref="P22:U22">SUM(P23:P25)</f>
        <v>15</v>
      </c>
      <c r="Q22" s="27">
        <f t="shared" si="8"/>
        <v>12</v>
      </c>
      <c r="R22" s="27">
        <f t="shared" si="8"/>
        <v>385</v>
      </c>
      <c r="S22" s="27">
        <f t="shared" si="8"/>
        <v>612411</v>
      </c>
      <c r="T22" s="27">
        <f t="shared" si="8"/>
        <v>95</v>
      </c>
      <c r="U22" s="30">
        <f t="shared" si="8"/>
        <v>36352</v>
      </c>
      <c r="V22" s="55" t="s">
        <v>66</v>
      </c>
      <c r="W22" s="2"/>
    </row>
    <row r="23" spans="2:23" s="3" customFormat="1" ht="15" customHeight="1">
      <c r="B23" s="31" t="s">
        <v>58</v>
      </c>
      <c r="C23" s="32" t="s">
        <v>59</v>
      </c>
      <c r="D23" s="19">
        <f t="shared" si="3"/>
        <v>9</v>
      </c>
      <c r="E23" s="24">
        <v>9</v>
      </c>
      <c r="F23" s="24">
        <v>0</v>
      </c>
      <c r="G23" s="24">
        <v>46</v>
      </c>
      <c r="H23" s="24">
        <v>224881</v>
      </c>
      <c r="I23" s="28">
        <v>5038</v>
      </c>
      <c r="J23" s="21" t="s">
        <v>181</v>
      </c>
      <c r="K23" s="56" t="s">
        <v>58</v>
      </c>
      <c r="L23" s="16"/>
      <c r="M23" s="17" t="s">
        <v>70</v>
      </c>
      <c r="N23" s="32" t="s">
        <v>71</v>
      </c>
      <c r="O23" s="19">
        <f t="shared" si="0"/>
        <v>11</v>
      </c>
      <c r="P23" s="24">
        <v>3</v>
      </c>
      <c r="Q23" s="24">
        <v>8</v>
      </c>
      <c r="R23" s="24">
        <v>247</v>
      </c>
      <c r="S23" s="28">
        <v>473605</v>
      </c>
      <c r="T23" s="24">
        <v>0</v>
      </c>
      <c r="U23" s="25">
        <v>29971</v>
      </c>
      <c r="V23" s="56" t="s">
        <v>70</v>
      </c>
      <c r="W23" s="2"/>
    </row>
    <row r="24" spans="2:23" s="3" customFormat="1" ht="15" customHeight="1">
      <c r="B24" s="26" t="s">
        <v>62</v>
      </c>
      <c r="C24" s="10" t="s">
        <v>63</v>
      </c>
      <c r="D24" s="11">
        <f t="shared" si="3"/>
        <v>83</v>
      </c>
      <c r="E24" s="27">
        <f>SUM(E25:E27)</f>
        <v>56</v>
      </c>
      <c r="F24" s="27">
        <f>SUM(F25:F27)</f>
        <v>27</v>
      </c>
      <c r="G24" s="27">
        <f>SUM(G25:G27)</f>
        <v>641</v>
      </c>
      <c r="H24" s="27">
        <f>SUM(H25:H27)</f>
        <v>3544046</v>
      </c>
      <c r="I24" s="27">
        <f>SUM(I25:I27)</f>
        <v>86536</v>
      </c>
      <c r="J24" s="14" t="s">
        <v>183</v>
      </c>
      <c r="K24" s="55" t="s">
        <v>62</v>
      </c>
      <c r="L24" s="16"/>
      <c r="M24" s="17" t="s">
        <v>74</v>
      </c>
      <c r="N24" s="32" t="s">
        <v>75</v>
      </c>
      <c r="O24" s="19">
        <f t="shared" si="0"/>
        <v>10</v>
      </c>
      <c r="P24" s="24">
        <v>9</v>
      </c>
      <c r="Q24" s="24">
        <v>1</v>
      </c>
      <c r="R24" s="24">
        <v>116</v>
      </c>
      <c r="S24" s="28">
        <v>123465</v>
      </c>
      <c r="T24" s="24">
        <v>15</v>
      </c>
      <c r="U24" s="25">
        <v>5736</v>
      </c>
      <c r="V24" s="56" t="s">
        <v>74</v>
      </c>
      <c r="W24" s="8"/>
    </row>
    <row r="25" spans="2:22" s="3" customFormat="1" ht="15" customHeight="1">
      <c r="B25" s="31" t="s">
        <v>64</v>
      </c>
      <c r="C25" s="32" t="s">
        <v>65</v>
      </c>
      <c r="D25" s="19">
        <f t="shared" si="3"/>
        <v>13</v>
      </c>
      <c r="E25" s="24">
        <v>7</v>
      </c>
      <c r="F25" s="24">
        <v>6</v>
      </c>
      <c r="G25" s="24">
        <v>57</v>
      </c>
      <c r="H25" s="24">
        <v>217636</v>
      </c>
      <c r="I25" s="28">
        <v>1952</v>
      </c>
      <c r="J25" s="21" t="s">
        <v>181</v>
      </c>
      <c r="K25" s="56" t="s">
        <v>64</v>
      </c>
      <c r="L25" s="16"/>
      <c r="M25" s="16">
        <v>5993</v>
      </c>
      <c r="N25" s="64" t="s">
        <v>191</v>
      </c>
      <c r="O25" s="68">
        <f t="shared" si="0"/>
        <v>6</v>
      </c>
      <c r="P25" s="68">
        <v>3</v>
      </c>
      <c r="Q25" s="68">
        <v>3</v>
      </c>
      <c r="R25" s="68">
        <v>22</v>
      </c>
      <c r="S25" s="68">
        <v>15341</v>
      </c>
      <c r="T25" s="68">
        <v>80</v>
      </c>
      <c r="U25" s="68">
        <v>645</v>
      </c>
      <c r="V25" s="66">
        <v>5993</v>
      </c>
    </row>
    <row r="26" spans="2:22" s="3" customFormat="1" ht="15" customHeight="1">
      <c r="B26" s="31" t="s">
        <v>68</v>
      </c>
      <c r="C26" s="37" t="s">
        <v>69</v>
      </c>
      <c r="D26" s="19">
        <f t="shared" si="3"/>
        <v>18</v>
      </c>
      <c r="E26" s="24">
        <v>8</v>
      </c>
      <c r="F26" s="24">
        <v>10</v>
      </c>
      <c r="G26" s="24">
        <v>141</v>
      </c>
      <c r="H26" s="24">
        <v>1246847</v>
      </c>
      <c r="I26" s="28">
        <v>445</v>
      </c>
      <c r="J26" s="21" t="s">
        <v>181</v>
      </c>
      <c r="K26" s="56" t="s">
        <v>68</v>
      </c>
      <c r="L26" s="16"/>
      <c r="M26" s="15" t="s">
        <v>81</v>
      </c>
      <c r="N26" s="10" t="s">
        <v>82</v>
      </c>
      <c r="O26" s="11">
        <f t="shared" si="0"/>
        <v>680</v>
      </c>
      <c r="P26" s="27">
        <f aca="true" t="shared" si="9" ref="P26:U26">P27+P31+P32+P35+P39+P43+P44+P45</f>
        <v>388</v>
      </c>
      <c r="Q26" s="27">
        <f t="shared" si="9"/>
        <v>292</v>
      </c>
      <c r="R26" s="27">
        <f t="shared" si="9"/>
        <v>3959</v>
      </c>
      <c r="S26" s="27">
        <f t="shared" si="9"/>
        <v>6662863</v>
      </c>
      <c r="T26" s="27">
        <f t="shared" si="9"/>
        <v>144901</v>
      </c>
      <c r="U26" s="30">
        <f t="shared" si="9"/>
        <v>80240</v>
      </c>
      <c r="V26" s="55">
        <v>60</v>
      </c>
    </row>
    <row r="27" spans="2:24" s="3" customFormat="1" ht="15" customHeight="1">
      <c r="B27" s="31" t="s">
        <v>72</v>
      </c>
      <c r="C27" s="37" t="s">
        <v>73</v>
      </c>
      <c r="D27" s="19">
        <f t="shared" si="3"/>
        <v>52</v>
      </c>
      <c r="E27" s="24">
        <v>41</v>
      </c>
      <c r="F27" s="24">
        <v>11</v>
      </c>
      <c r="G27" s="24">
        <v>443</v>
      </c>
      <c r="H27" s="24">
        <v>2079563</v>
      </c>
      <c r="I27" s="28">
        <v>84139</v>
      </c>
      <c r="J27" s="21" t="s">
        <v>181</v>
      </c>
      <c r="K27" s="56" t="s">
        <v>72</v>
      </c>
      <c r="L27" s="16"/>
      <c r="M27" s="15" t="s">
        <v>85</v>
      </c>
      <c r="N27" s="10" t="s">
        <v>86</v>
      </c>
      <c r="O27" s="11">
        <f t="shared" si="0"/>
        <v>156</v>
      </c>
      <c r="P27" s="27">
        <v>114</v>
      </c>
      <c r="Q27" s="27">
        <v>42</v>
      </c>
      <c r="R27" s="27">
        <v>880</v>
      </c>
      <c r="S27" s="27">
        <v>1370540</v>
      </c>
      <c r="T27" s="27">
        <v>4447</v>
      </c>
      <c r="U27" s="30">
        <v>17390</v>
      </c>
      <c r="V27" s="55">
        <v>601</v>
      </c>
      <c r="X27" s="8"/>
    </row>
    <row r="28" spans="2:22" s="3" customFormat="1" ht="15" customHeight="1">
      <c r="B28" s="26"/>
      <c r="C28" s="10" t="s">
        <v>174</v>
      </c>
      <c r="D28" s="11">
        <f>E28+F28</f>
        <v>1878</v>
      </c>
      <c r="E28" s="27">
        <f aca="true" t="shared" si="10" ref="E28:J28">E29+E32+E38+P5+P12+P26</f>
        <v>948</v>
      </c>
      <c r="F28" s="27">
        <f t="shared" si="10"/>
        <v>930</v>
      </c>
      <c r="G28" s="27">
        <f t="shared" si="10"/>
        <v>14212</v>
      </c>
      <c r="H28" s="27">
        <f t="shared" si="10"/>
        <v>24899259</v>
      </c>
      <c r="I28" s="27">
        <f t="shared" si="10"/>
        <v>903122</v>
      </c>
      <c r="J28" s="30">
        <f t="shared" si="10"/>
        <v>323917</v>
      </c>
      <c r="K28" s="55" t="s">
        <v>76</v>
      </c>
      <c r="L28" s="16"/>
      <c r="M28" s="17" t="s">
        <v>89</v>
      </c>
      <c r="N28" s="32" t="s">
        <v>90</v>
      </c>
      <c r="O28" s="19">
        <f t="shared" si="0"/>
        <v>34</v>
      </c>
      <c r="P28" s="24">
        <v>21</v>
      </c>
      <c r="Q28" s="24">
        <v>13</v>
      </c>
      <c r="R28" s="24">
        <v>159</v>
      </c>
      <c r="S28" s="28">
        <v>300744</v>
      </c>
      <c r="T28" s="24">
        <v>6</v>
      </c>
      <c r="U28" s="25">
        <v>5561</v>
      </c>
      <c r="V28" s="56">
        <v>6011</v>
      </c>
    </row>
    <row r="29" spans="1:24" s="8" customFormat="1" ht="15" customHeight="1">
      <c r="A29" s="17"/>
      <c r="B29" s="26" t="s">
        <v>77</v>
      </c>
      <c r="C29" s="10" t="s">
        <v>78</v>
      </c>
      <c r="D29" s="11">
        <f>SUM(E29:F29)</f>
        <v>9</v>
      </c>
      <c r="E29" s="27">
        <f aca="true" t="shared" si="11" ref="E29:J29">SUM(E30:E31)</f>
        <v>8</v>
      </c>
      <c r="F29" s="27">
        <f t="shared" si="11"/>
        <v>1</v>
      </c>
      <c r="G29" s="27">
        <f t="shared" si="11"/>
        <v>1146</v>
      </c>
      <c r="H29" s="27">
        <f t="shared" si="11"/>
        <v>3088857</v>
      </c>
      <c r="I29" s="27">
        <f t="shared" si="11"/>
        <v>163039</v>
      </c>
      <c r="J29" s="30">
        <f t="shared" si="11"/>
        <v>57517</v>
      </c>
      <c r="K29" s="55" t="s">
        <v>77</v>
      </c>
      <c r="L29" s="16"/>
      <c r="M29" s="17" t="s">
        <v>93</v>
      </c>
      <c r="N29" s="32" t="s">
        <v>94</v>
      </c>
      <c r="O29" s="19">
        <f t="shared" si="0"/>
        <v>76</v>
      </c>
      <c r="P29" s="24">
        <v>69</v>
      </c>
      <c r="Q29" s="24">
        <v>7</v>
      </c>
      <c r="R29" s="24">
        <v>461</v>
      </c>
      <c r="S29" s="28">
        <v>699970</v>
      </c>
      <c r="T29" s="24">
        <v>3925</v>
      </c>
      <c r="U29" s="25">
        <v>4089</v>
      </c>
      <c r="V29" s="56">
        <v>6012</v>
      </c>
      <c r="W29" s="3"/>
      <c r="X29" s="2"/>
    </row>
    <row r="30" spans="1:24" s="3" customFormat="1" ht="15" customHeight="1">
      <c r="A30" s="16"/>
      <c r="B30" s="26" t="s">
        <v>79</v>
      </c>
      <c r="C30" s="10" t="s">
        <v>80</v>
      </c>
      <c r="D30" s="11">
        <f aca="true" t="shared" si="12" ref="D30:D37">SUM(E30:F30)</f>
        <v>4</v>
      </c>
      <c r="E30" s="27">
        <v>4</v>
      </c>
      <c r="F30" s="27">
        <v>0</v>
      </c>
      <c r="G30" s="27">
        <v>1123</v>
      </c>
      <c r="H30" s="27">
        <v>3064667</v>
      </c>
      <c r="I30" s="27">
        <v>162959</v>
      </c>
      <c r="J30" s="30">
        <v>56534</v>
      </c>
      <c r="K30" s="55" t="s">
        <v>79</v>
      </c>
      <c r="L30" s="16"/>
      <c r="M30" s="17" t="s">
        <v>95</v>
      </c>
      <c r="N30" s="32" t="s">
        <v>96</v>
      </c>
      <c r="O30" s="19">
        <f t="shared" si="0"/>
        <v>46</v>
      </c>
      <c r="P30" s="24">
        <v>24</v>
      </c>
      <c r="Q30" s="24">
        <v>22</v>
      </c>
      <c r="R30" s="24">
        <v>260</v>
      </c>
      <c r="S30" s="28">
        <v>369826</v>
      </c>
      <c r="T30" s="24">
        <v>516</v>
      </c>
      <c r="U30" s="25">
        <v>7740</v>
      </c>
      <c r="V30" s="56">
        <v>6013</v>
      </c>
      <c r="X30" s="2"/>
    </row>
    <row r="31" spans="1:24" s="2" customFormat="1" ht="15" customHeight="1">
      <c r="A31" s="16"/>
      <c r="B31" s="38" t="s">
        <v>83</v>
      </c>
      <c r="C31" s="23" t="s">
        <v>84</v>
      </c>
      <c r="D31" s="11">
        <f t="shared" si="12"/>
        <v>5</v>
      </c>
      <c r="E31" s="12">
        <v>4</v>
      </c>
      <c r="F31" s="12">
        <v>1</v>
      </c>
      <c r="G31" s="12">
        <v>23</v>
      </c>
      <c r="H31" s="12">
        <v>24190</v>
      </c>
      <c r="I31" s="12">
        <v>80</v>
      </c>
      <c r="J31" s="14">
        <v>983</v>
      </c>
      <c r="K31" s="55" t="s">
        <v>83</v>
      </c>
      <c r="L31" s="16"/>
      <c r="M31" s="15" t="s">
        <v>97</v>
      </c>
      <c r="N31" s="10" t="s">
        <v>98</v>
      </c>
      <c r="O31" s="11">
        <f t="shared" si="0"/>
        <v>12</v>
      </c>
      <c r="P31" s="27">
        <v>9</v>
      </c>
      <c r="Q31" s="27">
        <v>3</v>
      </c>
      <c r="R31" s="27">
        <v>57</v>
      </c>
      <c r="S31" s="33">
        <v>117529</v>
      </c>
      <c r="T31" s="27">
        <v>1000</v>
      </c>
      <c r="U31" s="30">
        <v>1828</v>
      </c>
      <c r="V31" s="55">
        <v>602</v>
      </c>
      <c r="W31" s="3"/>
      <c r="X31" s="3"/>
    </row>
    <row r="32" spans="1:24" s="2" customFormat="1" ht="15" customHeight="1">
      <c r="A32" s="16"/>
      <c r="B32" s="26" t="s">
        <v>87</v>
      </c>
      <c r="C32" s="10" t="s">
        <v>88</v>
      </c>
      <c r="D32" s="11">
        <f t="shared" si="12"/>
        <v>292</v>
      </c>
      <c r="E32" s="12">
        <f aca="true" t="shared" si="13" ref="E32:J32">SUM(E33:E37)</f>
        <v>171</v>
      </c>
      <c r="F32" s="12">
        <f t="shared" si="13"/>
        <v>121</v>
      </c>
      <c r="G32" s="12">
        <f t="shared" si="13"/>
        <v>1228</v>
      </c>
      <c r="H32" s="12">
        <f t="shared" si="13"/>
        <v>1496240</v>
      </c>
      <c r="I32" s="12">
        <f t="shared" si="13"/>
        <v>6045</v>
      </c>
      <c r="J32" s="14">
        <f t="shared" si="13"/>
        <v>43162</v>
      </c>
      <c r="K32" s="55" t="s">
        <v>87</v>
      </c>
      <c r="L32" s="16"/>
      <c r="M32" s="15" t="s">
        <v>103</v>
      </c>
      <c r="N32" s="10" t="s">
        <v>104</v>
      </c>
      <c r="O32" s="11">
        <f t="shared" si="0"/>
        <v>92</v>
      </c>
      <c r="P32" s="27">
        <f aca="true" t="shared" si="14" ref="P32:U32">SUM(P33:P34)</f>
        <v>76</v>
      </c>
      <c r="Q32" s="27">
        <f t="shared" si="14"/>
        <v>16</v>
      </c>
      <c r="R32" s="27">
        <f t="shared" si="14"/>
        <v>645</v>
      </c>
      <c r="S32" s="27">
        <f t="shared" si="14"/>
        <v>2426383</v>
      </c>
      <c r="T32" s="27">
        <f t="shared" si="14"/>
        <v>71248</v>
      </c>
      <c r="U32" s="30">
        <f t="shared" si="14"/>
        <v>1074</v>
      </c>
      <c r="V32" s="55">
        <v>603</v>
      </c>
      <c r="W32" s="3"/>
      <c r="X32" s="3"/>
    </row>
    <row r="33" spans="1:22" s="3" customFormat="1" ht="15" customHeight="1">
      <c r="A33" s="16"/>
      <c r="B33" s="26" t="s">
        <v>91</v>
      </c>
      <c r="C33" s="10" t="s">
        <v>92</v>
      </c>
      <c r="D33" s="11">
        <f t="shared" si="12"/>
        <v>39</v>
      </c>
      <c r="E33" s="27">
        <v>21</v>
      </c>
      <c r="F33" s="27">
        <v>18</v>
      </c>
      <c r="G33" s="27">
        <v>136</v>
      </c>
      <c r="H33" s="33">
        <v>132941</v>
      </c>
      <c r="I33" s="27">
        <v>170</v>
      </c>
      <c r="J33" s="30">
        <v>3844</v>
      </c>
      <c r="K33" s="55" t="s">
        <v>91</v>
      </c>
      <c r="L33" s="17"/>
      <c r="M33" s="17" t="s">
        <v>107</v>
      </c>
      <c r="N33" s="32" t="s">
        <v>108</v>
      </c>
      <c r="O33" s="19">
        <f t="shared" si="0"/>
        <v>56</v>
      </c>
      <c r="P33" s="24">
        <v>54</v>
      </c>
      <c r="Q33" s="24">
        <v>2</v>
      </c>
      <c r="R33" s="24">
        <v>457</v>
      </c>
      <c r="S33" s="28">
        <v>1938405</v>
      </c>
      <c r="T33" s="24">
        <v>56497</v>
      </c>
      <c r="U33" s="21" t="s">
        <v>181</v>
      </c>
      <c r="V33" s="56">
        <v>6031</v>
      </c>
    </row>
    <row r="34" spans="1:24" s="3" customFormat="1" ht="15" customHeight="1">
      <c r="A34" s="16"/>
      <c r="B34" s="26" t="s">
        <v>99</v>
      </c>
      <c r="C34" s="10" t="s">
        <v>100</v>
      </c>
      <c r="D34" s="11">
        <f t="shared" si="12"/>
        <v>34</v>
      </c>
      <c r="E34" s="12">
        <v>23</v>
      </c>
      <c r="F34" s="12">
        <v>11</v>
      </c>
      <c r="G34" s="12">
        <v>153</v>
      </c>
      <c r="H34" s="39">
        <v>299615</v>
      </c>
      <c r="I34" s="12">
        <v>652</v>
      </c>
      <c r="J34" s="14">
        <v>8563</v>
      </c>
      <c r="K34" s="55" t="s">
        <v>99</v>
      </c>
      <c r="L34" s="16"/>
      <c r="M34" s="17" t="s">
        <v>109</v>
      </c>
      <c r="N34" s="32" t="s">
        <v>110</v>
      </c>
      <c r="O34" s="19">
        <f t="shared" si="0"/>
        <v>36</v>
      </c>
      <c r="P34" s="24">
        <v>22</v>
      </c>
      <c r="Q34" s="24">
        <v>14</v>
      </c>
      <c r="R34" s="24">
        <v>188</v>
      </c>
      <c r="S34" s="28">
        <v>487978</v>
      </c>
      <c r="T34" s="24">
        <v>14751</v>
      </c>
      <c r="U34" s="25">
        <v>1074</v>
      </c>
      <c r="V34" s="56">
        <v>6032</v>
      </c>
      <c r="X34" s="2"/>
    </row>
    <row r="35" spans="1:22" s="3" customFormat="1" ht="15" customHeight="1">
      <c r="A35" s="16"/>
      <c r="B35" s="26" t="s">
        <v>101</v>
      </c>
      <c r="C35" s="10" t="s">
        <v>102</v>
      </c>
      <c r="D35" s="11">
        <f t="shared" si="12"/>
        <v>135</v>
      </c>
      <c r="E35" s="27">
        <v>81</v>
      </c>
      <c r="F35" s="27">
        <v>54</v>
      </c>
      <c r="G35" s="27">
        <v>574</v>
      </c>
      <c r="H35" s="33">
        <v>690017</v>
      </c>
      <c r="I35" s="27">
        <v>411</v>
      </c>
      <c r="J35" s="30">
        <v>17242</v>
      </c>
      <c r="K35" s="55" t="s">
        <v>101</v>
      </c>
      <c r="L35" s="16"/>
      <c r="M35" s="15" t="s">
        <v>111</v>
      </c>
      <c r="N35" s="10" t="s">
        <v>112</v>
      </c>
      <c r="O35" s="11">
        <f t="shared" si="0"/>
        <v>75</v>
      </c>
      <c r="P35" s="27">
        <f aca="true" t="shared" si="15" ref="P35:U35">SUM(P36:P38)</f>
        <v>44</v>
      </c>
      <c r="Q35" s="27">
        <f t="shared" si="15"/>
        <v>31</v>
      </c>
      <c r="R35" s="27">
        <f t="shared" si="15"/>
        <v>940</v>
      </c>
      <c r="S35" s="27">
        <f t="shared" si="15"/>
        <v>735400</v>
      </c>
      <c r="T35" s="27">
        <f t="shared" si="15"/>
        <v>46344</v>
      </c>
      <c r="U35" s="30">
        <f t="shared" si="15"/>
        <v>7212</v>
      </c>
      <c r="V35" s="55">
        <v>604</v>
      </c>
    </row>
    <row r="36" spans="1:24" s="2" customFormat="1" ht="15" customHeight="1">
      <c r="A36" s="16"/>
      <c r="B36" s="26" t="s">
        <v>105</v>
      </c>
      <c r="C36" s="10" t="s">
        <v>106</v>
      </c>
      <c r="D36" s="11">
        <f t="shared" si="12"/>
        <v>23</v>
      </c>
      <c r="E36" s="27">
        <v>15</v>
      </c>
      <c r="F36" s="27">
        <v>8</v>
      </c>
      <c r="G36" s="27">
        <v>91</v>
      </c>
      <c r="H36" s="27">
        <v>128046</v>
      </c>
      <c r="I36" s="27">
        <v>36</v>
      </c>
      <c r="J36" s="30">
        <v>3062</v>
      </c>
      <c r="K36" s="55">
        <v>564</v>
      </c>
      <c r="L36" s="16"/>
      <c r="M36" s="17" t="s">
        <v>115</v>
      </c>
      <c r="N36" s="32" t="s">
        <v>116</v>
      </c>
      <c r="O36" s="19">
        <f t="shared" si="0"/>
        <v>23</v>
      </c>
      <c r="P36" s="24">
        <v>15</v>
      </c>
      <c r="Q36" s="24">
        <v>8</v>
      </c>
      <c r="R36" s="24">
        <v>149</v>
      </c>
      <c r="S36" s="28">
        <v>233930</v>
      </c>
      <c r="T36" s="24">
        <v>5902</v>
      </c>
      <c r="U36" s="25">
        <v>4708</v>
      </c>
      <c r="V36" s="56">
        <v>6041</v>
      </c>
      <c r="W36" s="3"/>
      <c r="X36" s="3"/>
    </row>
    <row r="37" spans="1:22" s="3" customFormat="1" ht="15" customHeight="1">
      <c r="A37" s="16"/>
      <c r="B37" s="26" t="s">
        <v>113</v>
      </c>
      <c r="C37" s="29" t="s">
        <v>114</v>
      </c>
      <c r="D37" s="11">
        <f t="shared" si="12"/>
        <v>61</v>
      </c>
      <c r="E37" s="27">
        <v>31</v>
      </c>
      <c r="F37" s="27">
        <v>30</v>
      </c>
      <c r="G37" s="27">
        <v>274</v>
      </c>
      <c r="H37" s="33">
        <v>245621</v>
      </c>
      <c r="I37" s="33">
        <v>4776</v>
      </c>
      <c r="J37" s="30">
        <v>10451</v>
      </c>
      <c r="K37" s="55">
        <v>569</v>
      </c>
      <c r="L37" s="16"/>
      <c r="M37" s="17" t="s">
        <v>117</v>
      </c>
      <c r="N37" s="32" t="s">
        <v>118</v>
      </c>
      <c r="O37" s="19">
        <f t="shared" si="0"/>
        <v>28</v>
      </c>
      <c r="P37" s="24">
        <v>15</v>
      </c>
      <c r="Q37" s="24">
        <v>13</v>
      </c>
      <c r="R37" s="24">
        <v>695</v>
      </c>
      <c r="S37" s="28">
        <v>394534</v>
      </c>
      <c r="T37" s="24">
        <v>40442</v>
      </c>
      <c r="U37" s="21" t="s">
        <v>181</v>
      </c>
      <c r="V37" s="56">
        <v>6042</v>
      </c>
    </row>
    <row r="38" spans="1:22" s="3" customFormat="1" ht="15" customHeight="1">
      <c r="A38" s="16"/>
      <c r="B38" s="26" t="s">
        <v>121</v>
      </c>
      <c r="C38" s="29" t="s">
        <v>122</v>
      </c>
      <c r="D38" s="11">
        <f aca="true" t="shared" si="16" ref="D38:J38">SUM(D39:D46)</f>
        <v>564</v>
      </c>
      <c r="E38" s="27">
        <f t="shared" si="16"/>
        <v>224</v>
      </c>
      <c r="F38" s="27">
        <f t="shared" si="16"/>
        <v>340</v>
      </c>
      <c r="G38" s="27">
        <f t="shared" si="16"/>
        <v>5611</v>
      </c>
      <c r="H38" s="27">
        <f t="shared" si="16"/>
        <v>7468019</v>
      </c>
      <c r="I38" s="27">
        <f t="shared" si="16"/>
        <v>41968</v>
      </c>
      <c r="J38" s="30">
        <f t="shared" si="16"/>
        <v>68858</v>
      </c>
      <c r="K38" s="55" t="s">
        <v>121</v>
      </c>
      <c r="L38" s="16"/>
      <c r="M38" s="16">
        <v>6043</v>
      </c>
      <c r="N38" s="64" t="s">
        <v>192</v>
      </c>
      <c r="O38" s="68">
        <f t="shared" si="0"/>
        <v>24</v>
      </c>
      <c r="P38" s="68">
        <v>14</v>
      </c>
      <c r="Q38" s="68">
        <v>10</v>
      </c>
      <c r="R38" s="68">
        <v>96</v>
      </c>
      <c r="S38" s="68">
        <v>106936</v>
      </c>
      <c r="T38" s="68">
        <v>0</v>
      </c>
      <c r="U38" s="68">
        <v>2504</v>
      </c>
      <c r="V38" s="66">
        <v>6043</v>
      </c>
    </row>
    <row r="39" spans="2:22" s="3" customFormat="1" ht="15" customHeight="1">
      <c r="B39" s="26" t="s">
        <v>125</v>
      </c>
      <c r="C39" s="29" t="s">
        <v>126</v>
      </c>
      <c r="D39" s="11">
        <f aca="true" t="shared" si="17" ref="D39:D45">SUM(E39:F39)</f>
        <v>53</v>
      </c>
      <c r="E39" s="27">
        <v>36</v>
      </c>
      <c r="F39" s="27">
        <v>17</v>
      </c>
      <c r="G39" s="27">
        <v>2032</v>
      </c>
      <c r="H39" s="27">
        <v>3748699</v>
      </c>
      <c r="I39" s="33">
        <v>19655</v>
      </c>
      <c r="J39" s="30">
        <v>38518</v>
      </c>
      <c r="K39" s="55">
        <v>571</v>
      </c>
      <c r="L39" s="16"/>
      <c r="M39" s="15" t="s">
        <v>119</v>
      </c>
      <c r="N39" s="10" t="s">
        <v>120</v>
      </c>
      <c r="O39" s="11">
        <f aca="true" t="shared" si="18" ref="O39:O53">SUM(P39:Q39)</f>
        <v>57</v>
      </c>
      <c r="P39" s="27">
        <f aca="true" t="shared" si="19" ref="P39:U39">SUM(P40:P42)</f>
        <v>35</v>
      </c>
      <c r="Q39" s="27">
        <f t="shared" si="19"/>
        <v>22</v>
      </c>
      <c r="R39" s="27">
        <f t="shared" si="19"/>
        <v>306</v>
      </c>
      <c r="S39" s="27">
        <f t="shared" si="19"/>
        <v>661712</v>
      </c>
      <c r="T39" s="27">
        <f t="shared" si="19"/>
        <v>3166</v>
      </c>
      <c r="U39" s="30">
        <f t="shared" si="19"/>
        <v>13249</v>
      </c>
      <c r="V39" s="55">
        <v>605</v>
      </c>
    </row>
    <row r="40" spans="2:22" s="3" customFormat="1" ht="15" customHeight="1">
      <c r="B40" s="26" t="s">
        <v>129</v>
      </c>
      <c r="C40" s="29" t="s">
        <v>130</v>
      </c>
      <c r="D40" s="11">
        <f t="shared" si="17"/>
        <v>68</v>
      </c>
      <c r="E40" s="27">
        <v>20</v>
      </c>
      <c r="F40" s="27">
        <v>48</v>
      </c>
      <c r="G40" s="27">
        <v>237</v>
      </c>
      <c r="H40" s="27">
        <v>574208</v>
      </c>
      <c r="I40" s="33">
        <v>682</v>
      </c>
      <c r="J40" s="30">
        <v>5055</v>
      </c>
      <c r="K40" s="55">
        <v>572</v>
      </c>
      <c r="L40" s="16"/>
      <c r="M40" s="17" t="s">
        <v>123</v>
      </c>
      <c r="N40" s="32" t="s">
        <v>124</v>
      </c>
      <c r="O40" s="19">
        <f t="shared" si="18"/>
        <v>33</v>
      </c>
      <c r="P40" s="24">
        <v>21</v>
      </c>
      <c r="Q40" s="24">
        <v>12</v>
      </c>
      <c r="R40" s="24">
        <v>138</v>
      </c>
      <c r="S40" s="28">
        <v>259279</v>
      </c>
      <c r="T40" s="24">
        <v>46</v>
      </c>
      <c r="U40" s="25">
        <v>5760</v>
      </c>
      <c r="V40" s="56">
        <v>6051</v>
      </c>
    </row>
    <row r="41" spans="2:22" s="3" customFormat="1" ht="15" customHeight="1">
      <c r="B41" s="26" t="s">
        <v>133</v>
      </c>
      <c r="C41" s="10" t="s">
        <v>134</v>
      </c>
      <c r="D41" s="11">
        <f t="shared" si="17"/>
        <v>33</v>
      </c>
      <c r="E41" s="27">
        <v>15</v>
      </c>
      <c r="F41" s="27">
        <v>18</v>
      </c>
      <c r="G41" s="27">
        <v>219</v>
      </c>
      <c r="H41" s="27">
        <v>274344</v>
      </c>
      <c r="I41" s="27">
        <v>3926</v>
      </c>
      <c r="J41" s="30">
        <v>1544</v>
      </c>
      <c r="K41" s="55">
        <v>573</v>
      </c>
      <c r="L41" s="16"/>
      <c r="M41" s="17" t="s">
        <v>127</v>
      </c>
      <c r="N41" s="32" t="s">
        <v>128</v>
      </c>
      <c r="O41" s="19">
        <f t="shared" si="18"/>
        <v>19</v>
      </c>
      <c r="P41" s="24">
        <v>10</v>
      </c>
      <c r="Q41" s="24">
        <v>9</v>
      </c>
      <c r="R41" s="24">
        <v>137</v>
      </c>
      <c r="S41" s="28">
        <v>363579</v>
      </c>
      <c r="T41" s="24">
        <v>0</v>
      </c>
      <c r="U41" s="25">
        <v>6966</v>
      </c>
      <c r="V41" s="56">
        <v>6052</v>
      </c>
    </row>
    <row r="42" spans="2:22" s="3" customFormat="1" ht="15" customHeight="1">
      <c r="B42" s="15" t="s">
        <v>141</v>
      </c>
      <c r="C42" s="10" t="s">
        <v>142</v>
      </c>
      <c r="D42" s="11">
        <f t="shared" si="17"/>
        <v>15</v>
      </c>
      <c r="E42" s="27">
        <v>3</v>
      </c>
      <c r="F42" s="27">
        <v>12</v>
      </c>
      <c r="G42" s="27">
        <v>52</v>
      </c>
      <c r="H42" s="33">
        <v>73835</v>
      </c>
      <c r="I42" s="27">
        <v>0</v>
      </c>
      <c r="J42" s="30">
        <v>531</v>
      </c>
      <c r="K42" s="55">
        <v>574</v>
      </c>
      <c r="L42" s="16"/>
      <c r="M42" s="17" t="s">
        <v>131</v>
      </c>
      <c r="N42" s="32" t="s">
        <v>132</v>
      </c>
      <c r="O42" s="19">
        <f t="shared" si="18"/>
        <v>5</v>
      </c>
      <c r="P42" s="24">
        <v>4</v>
      </c>
      <c r="Q42" s="24">
        <v>1</v>
      </c>
      <c r="R42" s="24">
        <v>31</v>
      </c>
      <c r="S42" s="28">
        <v>38854</v>
      </c>
      <c r="T42" s="24">
        <v>3120</v>
      </c>
      <c r="U42" s="25">
        <v>523</v>
      </c>
      <c r="V42" s="56">
        <v>6053</v>
      </c>
    </row>
    <row r="43" spans="2:23" s="3" customFormat="1" ht="15" customHeight="1">
      <c r="B43" s="15" t="s">
        <v>145</v>
      </c>
      <c r="C43" s="10" t="s">
        <v>146</v>
      </c>
      <c r="D43" s="11">
        <f t="shared" si="17"/>
        <v>20</v>
      </c>
      <c r="E43" s="27">
        <v>4</v>
      </c>
      <c r="F43" s="27">
        <v>16</v>
      </c>
      <c r="G43" s="27">
        <v>95</v>
      </c>
      <c r="H43" s="27">
        <v>97956</v>
      </c>
      <c r="I43" s="27">
        <v>0</v>
      </c>
      <c r="J43" s="30">
        <v>1135</v>
      </c>
      <c r="K43" s="55">
        <v>575</v>
      </c>
      <c r="L43" s="16"/>
      <c r="M43" s="15" t="s">
        <v>135</v>
      </c>
      <c r="N43" s="10" t="s">
        <v>136</v>
      </c>
      <c r="O43" s="11">
        <f t="shared" si="18"/>
        <v>6</v>
      </c>
      <c r="P43" s="27">
        <v>6</v>
      </c>
      <c r="Q43" s="27">
        <v>0</v>
      </c>
      <c r="R43" s="27">
        <v>36</v>
      </c>
      <c r="S43" s="33">
        <v>35587</v>
      </c>
      <c r="T43" s="27">
        <v>14361</v>
      </c>
      <c r="U43" s="30">
        <v>719</v>
      </c>
      <c r="V43" s="55">
        <v>606</v>
      </c>
      <c r="W43" s="8"/>
    </row>
    <row r="44" spans="2:23" s="3" customFormat="1" ht="15" customHeight="1">
      <c r="B44" s="15" t="s">
        <v>153</v>
      </c>
      <c r="C44" s="10" t="s">
        <v>154</v>
      </c>
      <c r="D44" s="11">
        <f t="shared" si="17"/>
        <v>111</v>
      </c>
      <c r="E44" s="27">
        <v>47</v>
      </c>
      <c r="F44" s="27">
        <v>64</v>
      </c>
      <c r="G44" s="27">
        <v>608</v>
      </c>
      <c r="H44" s="33">
        <v>293220</v>
      </c>
      <c r="I44" s="33">
        <v>2308</v>
      </c>
      <c r="J44" s="30">
        <v>4708</v>
      </c>
      <c r="K44" s="55">
        <v>576</v>
      </c>
      <c r="L44" s="16"/>
      <c r="M44" s="15" t="s">
        <v>137</v>
      </c>
      <c r="N44" s="10" t="s">
        <v>138</v>
      </c>
      <c r="O44" s="11">
        <f t="shared" si="18"/>
        <v>40</v>
      </c>
      <c r="P44" s="27">
        <v>30</v>
      </c>
      <c r="Q44" s="27">
        <v>10</v>
      </c>
      <c r="R44" s="27">
        <v>144</v>
      </c>
      <c r="S44" s="33">
        <v>255727</v>
      </c>
      <c r="T44" s="27">
        <v>2028</v>
      </c>
      <c r="U44" s="30">
        <v>3357</v>
      </c>
      <c r="V44" s="55">
        <v>607</v>
      </c>
      <c r="W44" s="8"/>
    </row>
    <row r="45" spans="2:23" s="3" customFormat="1" ht="15" customHeight="1">
      <c r="B45" s="15" t="s">
        <v>155</v>
      </c>
      <c r="C45" s="29" t="s">
        <v>156</v>
      </c>
      <c r="D45" s="11">
        <f t="shared" si="17"/>
        <v>26</v>
      </c>
      <c r="E45" s="27">
        <v>5</v>
      </c>
      <c r="F45" s="27">
        <v>21</v>
      </c>
      <c r="G45" s="27">
        <v>69</v>
      </c>
      <c r="H45" s="60">
        <v>58036</v>
      </c>
      <c r="I45" s="60">
        <v>736</v>
      </c>
      <c r="J45" s="30">
        <v>901</v>
      </c>
      <c r="K45" s="55">
        <v>577</v>
      </c>
      <c r="L45" s="16"/>
      <c r="M45" s="15" t="s">
        <v>139</v>
      </c>
      <c r="N45" s="10" t="s">
        <v>140</v>
      </c>
      <c r="O45" s="11">
        <f t="shared" si="18"/>
        <v>242</v>
      </c>
      <c r="P45" s="27">
        <f aca="true" t="shared" si="20" ref="P45:U45">SUM(P46:P53)</f>
        <v>74</v>
      </c>
      <c r="Q45" s="27">
        <f t="shared" si="20"/>
        <v>168</v>
      </c>
      <c r="R45" s="27">
        <f t="shared" si="20"/>
        <v>951</v>
      </c>
      <c r="S45" s="27">
        <f t="shared" si="20"/>
        <v>1059985</v>
      </c>
      <c r="T45" s="27">
        <f t="shared" si="20"/>
        <v>2307</v>
      </c>
      <c r="U45" s="30">
        <f t="shared" si="20"/>
        <v>35411</v>
      </c>
      <c r="V45" s="55">
        <v>609</v>
      </c>
      <c r="W45" s="8"/>
    </row>
    <row r="46" spans="2:24" s="3" customFormat="1" ht="15" customHeight="1">
      <c r="B46" s="15" t="s">
        <v>157</v>
      </c>
      <c r="C46" s="29" t="s">
        <v>158</v>
      </c>
      <c r="D46" s="11">
        <f>SUM(E46:F46)</f>
        <v>238</v>
      </c>
      <c r="E46" s="27">
        <f aca="true" t="shared" si="21" ref="E46:J46">SUM(E47:E54)</f>
        <v>94</v>
      </c>
      <c r="F46" s="27">
        <f t="shared" si="21"/>
        <v>144</v>
      </c>
      <c r="G46" s="27">
        <f t="shared" si="21"/>
        <v>2299</v>
      </c>
      <c r="H46" s="60">
        <f t="shared" si="21"/>
        <v>2347721</v>
      </c>
      <c r="I46" s="60">
        <f t="shared" si="21"/>
        <v>14661</v>
      </c>
      <c r="J46" s="61">
        <f t="shared" si="21"/>
        <v>16466</v>
      </c>
      <c r="K46" s="55">
        <v>579</v>
      </c>
      <c r="L46" s="16"/>
      <c r="M46" s="17" t="s">
        <v>143</v>
      </c>
      <c r="N46" s="32" t="s">
        <v>144</v>
      </c>
      <c r="O46" s="19">
        <f t="shared" si="18"/>
        <v>61</v>
      </c>
      <c r="P46" s="24">
        <v>2</v>
      </c>
      <c r="Q46" s="24">
        <v>59</v>
      </c>
      <c r="R46" s="24">
        <v>93</v>
      </c>
      <c r="S46" s="28">
        <v>67123</v>
      </c>
      <c r="T46" s="24">
        <v>1986</v>
      </c>
      <c r="U46" s="25">
        <v>1404</v>
      </c>
      <c r="V46" s="56">
        <v>6091</v>
      </c>
      <c r="W46" s="40"/>
      <c r="X46" s="8"/>
    </row>
    <row r="47" spans="2:24" s="3" customFormat="1" ht="15" customHeight="1">
      <c r="B47" s="17" t="s">
        <v>159</v>
      </c>
      <c r="C47" s="18" t="s">
        <v>160</v>
      </c>
      <c r="D47" s="19">
        <f>SUM(E47:F47)</f>
        <v>63</v>
      </c>
      <c r="E47" s="24">
        <v>26</v>
      </c>
      <c r="F47" s="24">
        <v>37</v>
      </c>
      <c r="G47" s="24">
        <v>906</v>
      </c>
      <c r="H47" s="34">
        <v>954026</v>
      </c>
      <c r="I47" s="34">
        <v>4185</v>
      </c>
      <c r="J47" s="25">
        <v>7398</v>
      </c>
      <c r="K47" s="56">
        <v>5791</v>
      </c>
      <c r="L47" s="16"/>
      <c r="M47" s="17" t="s">
        <v>147</v>
      </c>
      <c r="N47" s="32" t="s">
        <v>148</v>
      </c>
      <c r="O47" s="19">
        <f t="shared" si="18"/>
        <v>45</v>
      </c>
      <c r="P47" s="24">
        <v>13</v>
      </c>
      <c r="Q47" s="24">
        <v>32</v>
      </c>
      <c r="R47" s="24">
        <v>198</v>
      </c>
      <c r="S47" s="28">
        <v>81634</v>
      </c>
      <c r="T47" s="24">
        <v>0</v>
      </c>
      <c r="U47" s="25">
        <v>3072</v>
      </c>
      <c r="V47" s="56">
        <v>6092</v>
      </c>
      <c r="W47" s="40"/>
      <c r="X47" s="8"/>
    </row>
    <row r="48" spans="2:25" s="3" customFormat="1" ht="15" customHeight="1">
      <c r="B48" s="17" t="s">
        <v>161</v>
      </c>
      <c r="C48" s="18" t="s">
        <v>162</v>
      </c>
      <c r="D48" s="19">
        <f>SUM(E48:F48)</f>
        <v>21</v>
      </c>
      <c r="E48" s="24">
        <v>2</v>
      </c>
      <c r="F48" s="24">
        <v>19</v>
      </c>
      <c r="G48" s="24">
        <v>95</v>
      </c>
      <c r="H48" s="34">
        <v>63955</v>
      </c>
      <c r="I48" s="28">
        <v>157</v>
      </c>
      <c r="J48" s="21" t="s">
        <v>181</v>
      </c>
      <c r="K48" s="56">
        <v>5792</v>
      </c>
      <c r="L48" s="16"/>
      <c r="M48" s="17" t="s">
        <v>149</v>
      </c>
      <c r="N48" s="32" t="s">
        <v>150</v>
      </c>
      <c r="O48" s="19">
        <f t="shared" si="18"/>
        <v>9</v>
      </c>
      <c r="P48" s="24">
        <v>3</v>
      </c>
      <c r="Q48" s="24">
        <v>6</v>
      </c>
      <c r="R48" s="24">
        <v>39</v>
      </c>
      <c r="S48" s="28">
        <v>106374</v>
      </c>
      <c r="T48" s="24">
        <v>0</v>
      </c>
      <c r="U48" s="25">
        <v>1744</v>
      </c>
      <c r="V48" s="56">
        <v>6093</v>
      </c>
      <c r="W48" s="40"/>
      <c r="X48" s="41"/>
      <c r="Y48" s="8"/>
    </row>
    <row r="49" spans="1:25" s="3" customFormat="1" ht="15" customHeight="1">
      <c r="A49" s="17"/>
      <c r="B49" s="17" t="s">
        <v>163</v>
      </c>
      <c r="C49" s="18" t="s">
        <v>164</v>
      </c>
      <c r="D49" s="19">
        <f>SUM(E49:F49)</f>
        <v>15</v>
      </c>
      <c r="E49" s="24">
        <v>7</v>
      </c>
      <c r="F49" s="24">
        <v>8</v>
      </c>
      <c r="G49" s="24">
        <v>126</v>
      </c>
      <c r="H49" s="28">
        <v>579486</v>
      </c>
      <c r="I49" s="28">
        <v>8108</v>
      </c>
      <c r="J49" s="25">
        <v>478</v>
      </c>
      <c r="K49" s="56">
        <v>5793</v>
      </c>
      <c r="L49" s="16"/>
      <c r="M49" s="17" t="s">
        <v>151</v>
      </c>
      <c r="N49" s="32" t="s">
        <v>152</v>
      </c>
      <c r="O49" s="19">
        <f t="shared" si="18"/>
        <v>15</v>
      </c>
      <c r="P49" s="24">
        <v>8</v>
      </c>
      <c r="Q49" s="24">
        <v>7</v>
      </c>
      <c r="R49" s="24">
        <v>51</v>
      </c>
      <c r="S49" s="24">
        <v>67722</v>
      </c>
      <c r="T49" s="24">
        <v>0</v>
      </c>
      <c r="U49" s="25">
        <v>851</v>
      </c>
      <c r="V49" s="56">
        <v>6094</v>
      </c>
      <c r="W49" s="40"/>
      <c r="X49" s="42"/>
      <c r="Y49" s="8"/>
    </row>
    <row r="50" spans="1:25" s="3" customFormat="1" ht="15" customHeight="1">
      <c r="A50" s="17"/>
      <c r="B50" s="17">
        <v>5794</v>
      </c>
      <c r="C50" s="3" t="s">
        <v>187</v>
      </c>
      <c r="D50" s="19">
        <v>10</v>
      </c>
      <c r="E50" s="24">
        <v>2</v>
      </c>
      <c r="F50" s="24">
        <v>8</v>
      </c>
      <c r="G50" s="24">
        <v>27</v>
      </c>
      <c r="H50" s="28">
        <v>17980</v>
      </c>
      <c r="I50" s="28">
        <v>38</v>
      </c>
      <c r="J50" s="25">
        <v>273</v>
      </c>
      <c r="K50" s="56">
        <v>5794</v>
      </c>
      <c r="L50" s="16"/>
      <c r="M50" s="17">
        <v>6095</v>
      </c>
      <c r="N50" s="64" t="s">
        <v>193</v>
      </c>
      <c r="O50" s="20">
        <f t="shared" si="18"/>
        <v>13</v>
      </c>
      <c r="P50" s="24">
        <v>2</v>
      </c>
      <c r="Q50" s="24">
        <v>11</v>
      </c>
      <c r="R50" s="24">
        <v>43</v>
      </c>
      <c r="S50" s="24">
        <v>48743</v>
      </c>
      <c r="T50" s="24">
        <v>0</v>
      </c>
      <c r="U50" s="24">
        <v>1129</v>
      </c>
      <c r="V50" s="66">
        <v>6095</v>
      </c>
      <c r="W50" s="40"/>
      <c r="X50" s="42"/>
      <c r="Y50" s="8"/>
    </row>
    <row r="51" spans="1:25" s="3" customFormat="1" ht="15" customHeight="1">
      <c r="A51" s="17"/>
      <c r="B51" s="17">
        <v>5795</v>
      </c>
      <c r="C51" s="18" t="s">
        <v>184</v>
      </c>
      <c r="D51" s="19">
        <v>83</v>
      </c>
      <c r="E51" s="24">
        <v>38</v>
      </c>
      <c r="F51" s="24">
        <v>45</v>
      </c>
      <c r="G51" s="24">
        <v>847</v>
      </c>
      <c r="H51" s="28">
        <v>411687</v>
      </c>
      <c r="I51" s="28">
        <v>577</v>
      </c>
      <c r="J51" s="25">
        <v>2779</v>
      </c>
      <c r="K51" s="56">
        <v>5795</v>
      </c>
      <c r="L51" s="16"/>
      <c r="M51" s="17">
        <v>6096</v>
      </c>
      <c r="N51" s="64" t="s">
        <v>194</v>
      </c>
      <c r="O51" s="20">
        <f t="shared" si="18"/>
        <v>5</v>
      </c>
      <c r="P51" s="24">
        <v>0</v>
      </c>
      <c r="Q51" s="24">
        <v>5</v>
      </c>
      <c r="R51" s="24">
        <v>9</v>
      </c>
      <c r="S51" s="28">
        <v>2390</v>
      </c>
      <c r="T51" s="24">
        <v>0</v>
      </c>
      <c r="U51" s="24">
        <v>259</v>
      </c>
      <c r="V51" s="66">
        <v>6096</v>
      </c>
      <c r="W51" s="40"/>
      <c r="X51" s="42"/>
      <c r="Y51" s="8"/>
    </row>
    <row r="52" spans="1:25" s="3" customFormat="1" ht="15" customHeight="1">
      <c r="A52" s="17"/>
      <c r="B52" s="17">
        <v>5796</v>
      </c>
      <c r="C52" s="18" t="s">
        <v>185</v>
      </c>
      <c r="D52" s="19">
        <v>13</v>
      </c>
      <c r="E52" s="24">
        <v>4</v>
      </c>
      <c r="F52" s="24">
        <v>9</v>
      </c>
      <c r="G52" s="24">
        <v>57</v>
      </c>
      <c r="H52" s="28">
        <v>37592</v>
      </c>
      <c r="I52" s="28">
        <v>0</v>
      </c>
      <c r="J52" s="25">
        <v>491</v>
      </c>
      <c r="K52" s="56">
        <v>5796</v>
      </c>
      <c r="L52" s="16"/>
      <c r="M52" s="17">
        <v>6097</v>
      </c>
      <c r="N52" s="64" t="s">
        <v>195</v>
      </c>
      <c r="O52" s="20">
        <f t="shared" si="18"/>
        <v>21</v>
      </c>
      <c r="P52" s="24">
        <v>5</v>
      </c>
      <c r="Q52" s="24">
        <v>16</v>
      </c>
      <c r="R52" s="24">
        <v>107</v>
      </c>
      <c r="S52" s="28">
        <v>38160</v>
      </c>
      <c r="T52" s="24">
        <v>250</v>
      </c>
      <c r="U52" s="24">
        <v>2676</v>
      </c>
      <c r="V52" s="66">
        <v>6097</v>
      </c>
      <c r="W52" s="40"/>
      <c r="X52" s="42"/>
      <c r="Y52" s="8"/>
    </row>
    <row r="53" spans="1:25" s="3" customFormat="1" ht="15" customHeight="1" thickBot="1">
      <c r="A53" s="17"/>
      <c r="B53" s="17">
        <v>5797</v>
      </c>
      <c r="C53" s="18" t="s">
        <v>186</v>
      </c>
      <c r="D53" s="19">
        <v>6</v>
      </c>
      <c r="E53" s="24">
        <v>2</v>
      </c>
      <c r="F53" s="24">
        <v>4</v>
      </c>
      <c r="G53" s="24">
        <v>36</v>
      </c>
      <c r="H53" s="28">
        <v>33725</v>
      </c>
      <c r="I53" s="28">
        <v>0</v>
      </c>
      <c r="J53" s="25">
        <v>217</v>
      </c>
      <c r="K53" s="56">
        <v>5797</v>
      </c>
      <c r="L53" s="16"/>
      <c r="M53" s="45">
        <v>6099</v>
      </c>
      <c r="N53" s="65" t="s">
        <v>196</v>
      </c>
      <c r="O53" s="63">
        <f t="shared" si="18"/>
        <v>73</v>
      </c>
      <c r="P53" s="46">
        <v>41</v>
      </c>
      <c r="Q53" s="46">
        <v>32</v>
      </c>
      <c r="R53" s="46">
        <v>411</v>
      </c>
      <c r="S53" s="46">
        <v>647839</v>
      </c>
      <c r="T53" s="46">
        <v>71</v>
      </c>
      <c r="U53" s="46">
        <v>24276</v>
      </c>
      <c r="V53" s="67">
        <v>6099</v>
      </c>
      <c r="W53" s="40"/>
      <c r="X53" s="42"/>
      <c r="Y53" s="8"/>
    </row>
    <row r="54" spans="1:25" s="3" customFormat="1" ht="15" customHeight="1" thickBot="1">
      <c r="A54" s="17"/>
      <c r="B54" s="45">
        <v>5799</v>
      </c>
      <c r="C54" s="58" t="s">
        <v>188</v>
      </c>
      <c r="D54" s="59">
        <v>27</v>
      </c>
      <c r="E54" s="46">
        <v>13</v>
      </c>
      <c r="F54" s="46">
        <v>14</v>
      </c>
      <c r="G54" s="46">
        <v>205</v>
      </c>
      <c r="H54" s="46">
        <v>249270</v>
      </c>
      <c r="I54" s="46">
        <v>1596</v>
      </c>
      <c r="J54" s="47">
        <v>4830</v>
      </c>
      <c r="K54" s="57">
        <v>5799</v>
      </c>
      <c r="L54" s="16"/>
      <c r="M54" s="8"/>
      <c r="N54" s="8"/>
      <c r="O54" s="20"/>
      <c r="P54" s="24"/>
      <c r="Q54" s="24"/>
      <c r="R54" s="24"/>
      <c r="S54" s="28"/>
      <c r="T54" s="24"/>
      <c r="U54" s="24"/>
      <c r="V54" s="56"/>
      <c r="W54" s="40"/>
      <c r="X54" s="42"/>
      <c r="Y54" s="8"/>
    </row>
    <row r="55" spans="1:25" ht="18" customHeight="1">
      <c r="A55" s="3"/>
      <c r="B55" s="3"/>
      <c r="C55" s="3" t="s">
        <v>175</v>
      </c>
      <c r="D55" s="3"/>
      <c r="E55" s="3"/>
      <c r="F55" s="3"/>
      <c r="G55" s="3"/>
      <c r="H55" s="3"/>
      <c r="I55" s="3"/>
      <c r="J55" s="3"/>
      <c r="K55" s="56"/>
      <c r="L55" s="3"/>
      <c r="N55" s="43"/>
      <c r="O55" s="8"/>
      <c r="P55" s="8"/>
      <c r="Q55" s="8"/>
      <c r="R55" s="8"/>
      <c r="S55" s="8"/>
      <c r="T55" s="8"/>
      <c r="U55" s="8"/>
      <c r="V55" s="17" t="s">
        <v>76</v>
      </c>
      <c r="W55" s="8"/>
      <c r="X55" s="42"/>
      <c r="Y55" s="42"/>
    </row>
    <row r="56" spans="1:25" ht="18" customHeight="1">
      <c r="A56" s="3"/>
      <c r="B56" s="3"/>
      <c r="C56" s="3" t="s">
        <v>198</v>
      </c>
      <c r="D56" s="3"/>
      <c r="E56" s="3"/>
      <c r="F56" s="3"/>
      <c r="G56" s="3"/>
      <c r="H56" s="3"/>
      <c r="I56" s="3"/>
      <c r="J56" s="3"/>
      <c r="K56" s="56"/>
      <c r="L56" s="3"/>
      <c r="N56" s="43"/>
      <c r="O56" s="3"/>
      <c r="P56" s="3"/>
      <c r="Q56" s="3"/>
      <c r="R56" s="3"/>
      <c r="S56" s="3"/>
      <c r="T56" s="3"/>
      <c r="U56" s="3"/>
      <c r="V56" s="3"/>
      <c r="W56" s="3"/>
      <c r="X56" s="42"/>
      <c r="Y56" s="42"/>
    </row>
    <row r="57" spans="1:25" ht="18" customHeight="1">
      <c r="A57" s="3"/>
      <c r="B57" s="3"/>
      <c r="C57" s="3" t="s">
        <v>199</v>
      </c>
      <c r="D57" s="3"/>
      <c r="E57" s="3"/>
      <c r="F57" s="3"/>
      <c r="G57" s="3"/>
      <c r="H57" s="3"/>
      <c r="I57" s="3"/>
      <c r="J57" s="3"/>
      <c r="K57" s="55"/>
      <c r="L57" s="17"/>
      <c r="N57" s="43"/>
      <c r="O57" s="43"/>
      <c r="P57" s="43"/>
      <c r="Q57" s="43"/>
      <c r="R57" s="43"/>
      <c r="S57" s="43"/>
      <c r="T57" s="43"/>
      <c r="U57" s="43"/>
      <c r="V57" s="43"/>
      <c r="W57" s="3"/>
      <c r="X57" s="42"/>
      <c r="Y57" s="42"/>
    </row>
    <row r="58" spans="2:25" ht="15" customHeight="1">
      <c r="B58" s="3"/>
      <c r="C58" s="3"/>
      <c r="D58" s="3"/>
      <c r="E58" s="3"/>
      <c r="F58" s="3"/>
      <c r="G58" s="3"/>
      <c r="H58" s="3"/>
      <c r="I58" s="3"/>
      <c r="J58" s="3"/>
      <c r="K58" s="56"/>
      <c r="L58" s="16"/>
      <c r="N58" s="43"/>
      <c r="O58" s="43"/>
      <c r="P58" s="43"/>
      <c r="Q58" s="43"/>
      <c r="R58" s="43"/>
      <c r="S58" s="43"/>
      <c r="T58" s="43"/>
      <c r="U58" s="43"/>
      <c r="V58" s="43"/>
      <c r="W58" s="3"/>
      <c r="X58" s="8"/>
      <c r="Y58" s="42"/>
    </row>
    <row r="59" spans="1:25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55"/>
      <c r="L59" s="16"/>
      <c r="N59" s="43"/>
      <c r="O59" s="43"/>
      <c r="P59" s="43"/>
      <c r="Q59" s="43"/>
      <c r="R59" s="43"/>
      <c r="S59" s="43"/>
      <c r="T59" s="43"/>
      <c r="U59" s="43"/>
      <c r="V59" s="43"/>
      <c r="W59" s="3"/>
      <c r="X59" s="3"/>
      <c r="Y59" s="42"/>
    </row>
    <row r="60" spans="11:25" s="3" customFormat="1" ht="15" customHeight="1">
      <c r="K60" s="56"/>
      <c r="L60" s="16"/>
      <c r="M60" s="44"/>
      <c r="N60" s="43"/>
      <c r="O60" s="43"/>
      <c r="P60" s="43"/>
      <c r="Q60" s="43"/>
      <c r="R60" s="43"/>
      <c r="S60" s="43"/>
      <c r="T60" s="43"/>
      <c r="U60" s="43"/>
      <c r="V60" s="43"/>
      <c r="Y60" s="8"/>
    </row>
    <row r="61" spans="1:22" s="3" customFormat="1" ht="15" customHeight="1">
      <c r="A61" s="16"/>
      <c r="K61" s="56"/>
      <c r="L61" s="16"/>
      <c r="M61" s="44"/>
      <c r="N61" s="43"/>
      <c r="O61" s="43"/>
      <c r="P61" s="43"/>
      <c r="Q61" s="43"/>
      <c r="R61" s="43"/>
      <c r="S61" s="43"/>
      <c r="T61" s="43"/>
      <c r="U61" s="43"/>
      <c r="V61" s="43"/>
    </row>
    <row r="62" spans="1:23" s="3" customFormat="1" ht="15" customHeight="1">
      <c r="A62" s="16"/>
      <c r="K62" s="56"/>
      <c r="M62" s="44"/>
      <c r="N62" s="43"/>
      <c r="O62" s="43"/>
      <c r="P62" s="43"/>
      <c r="Q62" s="43"/>
      <c r="R62" s="43"/>
      <c r="S62" s="43"/>
      <c r="T62" s="43"/>
      <c r="U62" s="43"/>
      <c r="V62" s="43"/>
      <c r="W62" s="44"/>
    </row>
    <row r="63" spans="1:23" s="3" customFormat="1" ht="15" customHeight="1">
      <c r="A63" s="16"/>
      <c r="K63" s="56"/>
      <c r="M63" s="44"/>
      <c r="N63" s="43"/>
      <c r="O63" s="43"/>
      <c r="P63" s="43"/>
      <c r="Q63" s="43"/>
      <c r="R63" s="43"/>
      <c r="S63" s="43"/>
      <c r="T63" s="43"/>
      <c r="U63" s="43"/>
      <c r="V63" s="43"/>
      <c r="W63" s="44"/>
    </row>
    <row r="64" spans="1:22" s="3" customFormat="1" ht="15" customHeight="1">
      <c r="A64" s="16"/>
      <c r="B64" s="44"/>
      <c r="C64" s="44"/>
      <c r="D64" s="44"/>
      <c r="E64" s="44"/>
      <c r="F64" s="44"/>
      <c r="G64" s="44"/>
      <c r="H64" s="44"/>
      <c r="I64" s="49"/>
      <c r="J64" s="44"/>
      <c r="K64" s="55"/>
      <c r="M64" s="44"/>
      <c r="N64" s="43"/>
      <c r="O64" s="43"/>
      <c r="P64" s="43"/>
      <c r="Q64" s="43"/>
      <c r="R64" s="43"/>
      <c r="S64" s="43"/>
      <c r="T64" s="43"/>
      <c r="U64" s="43"/>
      <c r="V64" s="43"/>
    </row>
    <row r="65" spans="1:24" s="3" customFormat="1" ht="15" customHeight="1">
      <c r="A65" s="16"/>
      <c r="K65" s="44"/>
      <c r="M65" s="44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s="3" customFormat="1" ht="15" customHeight="1">
      <c r="A66" s="16"/>
      <c r="B66" s="44"/>
      <c r="C66" s="44"/>
      <c r="D66" s="44"/>
      <c r="E66" s="44"/>
      <c r="F66" s="44"/>
      <c r="G66" s="44"/>
      <c r="H66" s="44"/>
      <c r="I66" s="49"/>
      <c r="J66" s="44"/>
      <c r="K66" s="44"/>
      <c r="L66" s="44"/>
      <c r="M66" s="44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3" ht="15" customHeight="1">
      <c r="A67" s="3"/>
      <c r="C67" s="44"/>
      <c r="L67" s="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L68" s="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ht="15" customHeight="1">
      <c r="A69" s="3"/>
      <c r="C69" s="44"/>
      <c r="K69" s="50" t="s">
        <v>76</v>
      </c>
      <c r="L69" s="16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50" t="s">
        <v>76</v>
      </c>
      <c r="L70" s="16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50" t="s">
        <v>76</v>
      </c>
      <c r="L71" s="16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t="15" customHeight="1">
      <c r="A72" s="3"/>
      <c r="C72" s="44"/>
      <c r="I72" s="44"/>
      <c r="K72" s="50" t="s">
        <v>76</v>
      </c>
      <c r="L72" s="16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ht="15" customHeight="1">
      <c r="A73" s="3"/>
      <c r="C73" s="44"/>
      <c r="I73" s="44"/>
      <c r="K73" s="51" t="s">
        <v>76</v>
      </c>
      <c r="L73" s="16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 ht="15" customHeight="1">
      <c r="A74" s="3"/>
      <c r="C74" s="44"/>
      <c r="I74" s="44"/>
      <c r="K74" s="3"/>
      <c r="L74" s="16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 ht="15" customHeight="1">
      <c r="A75" s="3"/>
      <c r="C75" s="44"/>
      <c r="I75" s="44"/>
      <c r="K75" s="51" t="s">
        <v>76</v>
      </c>
      <c r="L75" s="16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ht="18" customHeight="1">
      <c r="A76" s="3"/>
      <c r="C76" s="44"/>
      <c r="I76" s="44"/>
      <c r="K76" s="3"/>
      <c r="L76" s="16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ht="18" customHeight="1">
      <c r="A77" s="3"/>
      <c r="C77" s="44"/>
      <c r="I77" s="44"/>
      <c r="K77" s="3"/>
      <c r="L77" s="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ht="18" customHeight="1">
      <c r="A78" s="3"/>
      <c r="C78" s="44"/>
      <c r="I78" s="44"/>
      <c r="L78" s="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2" ht="18" customHeight="1">
      <c r="A79" s="16"/>
      <c r="C79" s="44"/>
      <c r="I79" s="44"/>
      <c r="L79" s="3"/>
      <c r="N79" s="43"/>
      <c r="O79" s="43"/>
      <c r="P79" s="43"/>
      <c r="Q79" s="43"/>
      <c r="R79" s="43"/>
      <c r="S79" s="43"/>
      <c r="T79" s="43"/>
      <c r="U79" s="43"/>
      <c r="V79" s="43"/>
    </row>
    <row r="80" spans="1:22" ht="18" customHeight="1">
      <c r="A80" s="16"/>
      <c r="C80" s="44"/>
      <c r="I80" s="44"/>
      <c r="L80" s="3"/>
      <c r="N80" s="43"/>
      <c r="O80" s="43"/>
      <c r="P80" s="43"/>
      <c r="Q80" s="43"/>
      <c r="R80" s="43"/>
      <c r="S80" s="43"/>
      <c r="T80" s="43"/>
      <c r="U80" s="43"/>
      <c r="V80" s="43"/>
    </row>
    <row r="81" spans="1:22" ht="18" customHeight="1">
      <c r="A81" s="16"/>
      <c r="C81" s="44"/>
      <c r="I81" s="44"/>
      <c r="L81" s="3"/>
      <c r="N81" s="43"/>
      <c r="O81" s="43"/>
      <c r="P81" s="43"/>
      <c r="Q81" s="43"/>
      <c r="R81" s="43"/>
      <c r="S81" s="43"/>
      <c r="T81" s="43"/>
      <c r="U81" s="43"/>
      <c r="V81" s="43"/>
    </row>
    <row r="82" spans="1:22" ht="18" customHeight="1">
      <c r="A82" s="8"/>
      <c r="C82" s="44"/>
      <c r="I82" s="44"/>
      <c r="L82" s="3"/>
      <c r="M82" s="17"/>
      <c r="N82" s="17"/>
      <c r="O82" s="22"/>
      <c r="P82" s="22"/>
      <c r="Q82" s="22"/>
      <c r="R82" s="22"/>
      <c r="S82" s="22"/>
      <c r="T82" s="22"/>
      <c r="U82" s="22"/>
      <c r="V82" s="48"/>
    </row>
    <row r="83" spans="1:23" ht="18" customHeight="1">
      <c r="A83" s="3"/>
      <c r="C83" s="44"/>
      <c r="I83" s="44"/>
      <c r="L83" s="3"/>
      <c r="M83" s="17"/>
      <c r="N83" s="17"/>
      <c r="O83" s="22"/>
      <c r="P83" s="22"/>
      <c r="Q83" s="22"/>
      <c r="R83" s="22"/>
      <c r="S83" s="22"/>
      <c r="T83" s="22"/>
      <c r="U83" s="22"/>
      <c r="V83" s="48"/>
      <c r="W83" s="40"/>
    </row>
    <row r="84" spans="1:22" ht="18" customHeight="1">
      <c r="A84" s="3"/>
      <c r="C84" s="44"/>
      <c r="I84" s="44"/>
      <c r="L84" s="3"/>
      <c r="M84" s="17"/>
      <c r="N84" s="17"/>
      <c r="O84" s="22"/>
      <c r="P84" s="22"/>
      <c r="Q84" s="22"/>
      <c r="R84" s="22"/>
      <c r="S84" s="22"/>
      <c r="T84" s="22"/>
      <c r="U84" s="22"/>
      <c r="V84" s="48"/>
    </row>
    <row r="85" spans="1:22" ht="18" customHeight="1">
      <c r="A85" s="3"/>
      <c r="C85" s="44"/>
      <c r="I85" s="44"/>
      <c r="L85" s="3"/>
      <c r="M85" s="17"/>
      <c r="N85" s="17"/>
      <c r="O85" s="22"/>
      <c r="P85" s="22"/>
      <c r="Q85" s="22"/>
      <c r="R85" s="22"/>
      <c r="S85" s="22"/>
      <c r="T85" s="22"/>
      <c r="U85" s="22"/>
      <c r="V85" s="48"/>
    </row>
    <row r="86" spans="1:23" s="42" customFormat="1" ht="18" customHeight="1">
      <c r="A86" s="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3"/>
      <c r="M86" s="17"/>
      <c r="N86" s="17"/>
      <c r="O86" s="22"/>
      <c r="P86" s="22"/>
      <c r="Q86" s="22"/>
      <c r="R86" s="22"/>
      <c r="S86" s="22"/>
      <c r="T86" s="22"/>
      <c r="U86" s="22"/>
      <c r="V86" s="48"/>
      <c r="W86" s="44"/>
    </row>
    <row r="87" spans="1:22" ht="18" customHeight="1">
      <c r="A87" s="17"/>
      <c r="C87" s="44"/>
      <c r="I87" s="44"/>
      <c r="L87" s="16"/>
      <c r="M87" s="17"/>
      <c r="N87" s="17"/>
      <c r="O87" s="22"/>
      <c r="P87" s="22"/>
      <c r="Q87" s="22"/>
      <c r="R87" s="22"/>
      <c r="S87" s="22"/>
      <c r="T87" s="22"/>
      <c r="U87" s="22"/>
      <c r="V87" s="48"/>
    </row>
    <row r="88" spans="1:22" ht="18" customHeight="1">
      <c r="A88" s="16"/>
      <c r="C88" s="44"/>
      <c r="I88" s="44"/>
      <c r="L88" s="16"/>
      <c r="M88" s="17"/>
      <c r="N88" s="17"/>
      <c r="O88" s="22"/>
      <c r="P88" s="22"/>
      <c r="Q88" s="22"/>
      <c r="R88" s="22"/>
      <c r="S88" s="22"/>
      <c r="T88" s="22"/>
      <c r="U88" s="22"/>
      <c r="V88" s="48"/>
    </row>
    <row r="89" spans="1:22" ht="18" customHeight="1">
      <c r="A89" s="17"/>
      <c r="C89" s="44"/>
      <c r="I89" s="44"/>
      <c r="L89" s="16"/>
      <c r="M89" s="17"/>
      <c r="N89" s="17"/>
      <c r="O89" s="22"/>
      <c r="P89" s="22"/>
      <c r="Q89" s="22"/>
      <c r="R89" s="22"/>
      <c r="S89" s="22"/>
      <c r="T89" s="22"/>
      <c r="U89" s="22"/>
      <c r="V89" s="48"/>
    </row>
    <row r="90" spans="1:23" ht="18" customHeight="1">
      <c r="A90" s="16"/>
      <c r="C90" s="44"/>
      <c r="I90" s="44"/>
      <c r="L90" s="8"/>
      <c r="M90" s="8"/>
      <c r="N90" s="8"/>
      <c r="O90" s="8"/>
      <c r="P90" s="8"/>
      <c r="Q90" s="8"/>
      <c r="R90" s="8"/>
      <c r="S90" s="8"/>
      <c r="T90" s="8"/>
      <c r="U90" s="8"/>
      <c r="V90" s="48"/>
      <c r="W90" s="40"/>
    </row>
    <row r="91" spans="1:22" ht="18" customHeight="1">
      <c r="A91" s="16"/>
      <c r="C91" s="44"/>
      <c r="I91" s="44"/>
      <c r="L91" s="3"/>
      <c r="M91" s="3"/>
      <c r="N91" s="3"/>
      <c r="O91" s="3"/>
      <c r="P91" s="3"/>
      <c r="Q91" s="3"/>
      <c r="R91" s="3"/>
      <c r="S91" s="3"/>
      <c r="T91" s="3"/>
      <c r="U91" s="3"/>
      <c r="V91" s="50"/>
    </row>
    <row r="92" spans="1:22" ht="18" customHeight="1">
      <c r="A92" s="16"/>
      <c r="C92" s="44"/>
      <c r="I92" s="44"/>
      <c r="L92" s="3"/>
      <c r="M92" s="3"/>
      <c r="N92" s="3"/>
      <c r="O92" s="3"/>
      <c r="P92" s="3"/>
      <c r="Q92" s="3"/>
      <c r="R92" s="3"/>
      <c r="S92" s="3"/>
      <c r="T92" s="3"/>
      <c r="U92" s="3"/>
      <c r="V92" s="50"/>
    </row>
    <row r="93" spans="1:23" s="42" customFormat="1" ht="18" customHeight="1">
      <c r="A93" s="17"/>
      <c r="B93" s="40"/>
      <c r="C93" s="40"/>
      <c r="D93" s="40"/>
      <c r="E93" s="40"/>
      <c r="F93" s="40"/>
      <c r="G93" s="40"/>
      <c r="H93" s="40"/>
      <c r="I93" s="40"/>
      <c r="J93" s="40"/>
      <c r="K93" s="44"/>
      <c r="L93" s="3"/>
      <c r="M93" s="3"/>
      <c r="N93" s="3"/>
      <c r="O93" s="3"/>
      <c r="P93" s="3"/>
      <c r="Q93" s="3"/>
      <c r="R93" s="3"/>
      <c r="S93" s="3"/>
      <c r="T93" s="3"/>
      <c r="U93" s="3"/>
      <c r="V93" s="50"/>
      <c r="W93" s="44"/>
    </row>
    <row r="94" spans="1:23" ht="18" customHeight="1">
      <c r="A94" s="16"/>
      <c r="C94" s="44"/>
      <c r="I94" s="44"/>
      <c r="L94" s="3"/>
      <c r="N94" s="44"/>
      <c r="V94" s="51"/>
      <c r="W94" s="40"/>
    </row>
    <row r="95" spans="1:22" ht="18" customHeight="1">
      <c r="A95" s="16"/>
      <c r="C95" s="44"/>
      <c r="I95" s="44"/>
      <c r="L95" s="17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8" customHeight="1">
      <c r="A96" s="3"/>
      <c r="C96" s="44"/>
      <c r="I96" s="44"/>
      <c r="L96" s="16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3" s="42" customFormat="1" ht="18" customHeight="1">
      <c r="A97" s="3"/>
      <c r="B97" s="44"/>
      <c r="C97" s="44"/>
      <c r="D97" s="44"/>
      <c r="E97" s="44"/>
      <c r="F97" s="44"/>
      <c r="G97" s="44"/>
      <c r="H97" s="44"/>
      <c r="I97" s="44"/>
      <c r="J97" s="44"/>
      <c r="K97" s="40"/>
      <c r="L97" s="17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0" ht="18" customHeight="1">
      <c r="A98" s="3"/>
      <c r="C98" s="44"/>
      <c r="I98" s="44"/>
      <c r="L98" s="16"/>
      <c r="N98" s="44"/>
      <c r="T98" s="44"/>
    </row>
    <row r="99" spans="1:20" ht="18" customHeight="1">
      <c r="A99" s="3"/>
      <c r="C99" s="44"/>
      <c r="I99" s="44"/>
      <c r="L99" s="16"/>
      <c r="N99" s="44"/>
      <c r="T99" s="44"/>
    </row>
    <row r="100" spans="1:20" ht="18" customHeight="1">
      <c r="A100" s="3"/>
      <c r="B100" s="40"/>
      <c r="C100" s="40"/>
      <c r="D100" s="40"/>
      <c r="E100" s="40"/>
      <c r="F100" s="40"/>
      <c r="G100" s="40"/>
      <c r="H100" s="40"/>
      <c r="I100" s="40"/>
      <c r="J100" s="40"/>
      <c r="L100" s="16"/>
      <c r="N100" s="44"/>
      <c r="T100" s="44"/>
    </row>
    <row r="101" spans="1:20" ht="18" customHeight="1">
      <c r="A101" s="3"/>
      <c r="C101" s="44"/>
      <c r="I101" s="44"/>
      <c r="L101" s="17"/>
      <c r="N101" s="44"/>
      <c r="T101" s="44"/>
    </row>
    <row r="102" spans="1:20" ht="18" customHeight="1">
      <c r="A102" s="3"/>
      <c r="C102" s="44"/>
      <c r="I102" s="44"/>
      <c r="L102" s="16"/>
      <c r="N102" s="44"/>
      <c r="T102" s="44"/>
    </row>
    <row r="103" spans="1:20" ht="18" customHeight="1">
      <c r="A103" s="3"/>
      <c r="C103" s="44"/>
      <c r="I103" s="44"/>
      <c r="L103" s="16"/>
      <c r="N103" s="44"/>
      <c r="T103" s="44"/>
    </row>
    <row r="104" spans="1:20" ht="18" customHeight="1">
      <c r="A104" s="3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3"/>
      <c r="N104" s="44"/>
      <c r="T104" s="44"/>
    </row>
    <row r="105" spans="1:20" ht="18" customHeight="1">
      <c r="A105" s="17"/>
      <c r="C105" s="44"/>
      <c r="I105" s="44"/>
      <c r="L105" s="3"/>
      <c r="N105" s="44"/>
      <c r="T105" s="44"/>
    </row>
    <row r="106" spans="1:20" ht="18" customHeight="1">
      <c r="A106" s="3"/>
      <c r="C106" s="44"/>
      <c r="I106" s="44"/>
      <c r="L106" s="3"/>
      <c r="N106" s="44"/>
      <c r="T106" s="44"/>
    </row>
    <row r="107" spans="1:20" ht="18" customHeight="1">
      <c r="A107" s="3"/>
      <c r="C107" s="44"/>
      <c r="I107" s="44"/>
      <c r="L107" s="3"/>
      <c r="N107" s="44"/>
      <c r="T107" s="44"/>
    </row>
    <row r="108" spans="3:20" ht="18" customHeight="1">
      <c r="C108" s="44"/>
      <c r="I108" s="44"/>
      <c r="K108" s="40"/>
      <c r="L108" s="3"/>
      <c r="N108" s="44"/>
      <c r="T108" s="44"/>
    </row>
    <row r="109" spans="3:20" ht="18" customHeight="1">
      <c r="C109" s="44"/>
      <c r="I109" s="44"/>
      <c r="L109" s="3"/>
      <c r="N109" s="44"/>
      <c r="T109" s="44"/>
    </row>
    <row r="110" spans="3:20" ht="18" customHeight="1">
      <c r="C110" s="44"/>
      <c r="I110" s="44"/>
      <c r="L110" s="3"/>
      <c r="N110" s="44"/>
      <c r="T110" s="44"/>
    </row>
    <row r="111" spans="3:20" ht="18" customHeight="1">
      <c r="C111" s="44"/>
      <c r="I111" s="44"/>
      <c r="L111" s="3"/>
      <c r="N111" s="44"/>
      <c r="T111" s="44"/>
    </row>
    <row r="112" spans="3:20" ht="18" customHeight="1">
      <c r="C112" s="44"/>
      <c r="I112" s="44"/>
      <c r="L112" s="3"/>
      <c r="N112" s="44"/>
      <c r="T112" s="44"/>
    </row>
    <row r="113" spans="3:20" ht="18" customHeight="1">
      <c r="C113" s="44"/>
      <c r="I113" s="44"/>
      <c r="L113" s="17"/>
      <c r="N113" s="44"/>
      <c r="T113" s="44"/>
    </row>
    <row r="114" spans="3:20" ht="18" customHeight="1">
      <c r="C114" s="44"/>
      <c r="I114" s="44"/>
      <c r="L114" s="3"/>
      <c r="N114" s="44"/>
      <c r="T114" s="44"/>
    </row>
    <row r="115" spans="3:20" ht="18" customHeight="1">
      <c r="C115" s="44"/>
      <c r="I115" s="44"/>
      <c r="L115" s="3"/>
      <c r="N115" s="44"/>
      <c r="T115" s="44"/>
    </row>
    <row r="116" spans="3:22" ht="18" customHeight="1">
      <c r="C116" s="44"/>
      <c r="I116" s="44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3:20" ht="18" customHeight="1">
      <c r="C117" s="44"/>
      <c r="I117" s="44"/>
      <c r="N117" s="44"/>
      <c r="T117" s="44"/>
    </row>
    <row r="118" spans="3:20" ht="18" customHeight="1">
      <c r="C118" s="44"/>
      <c r="I118" s="44"/>
      <c r="N118" s="44"/>
      <c r="T118" s="44"/>
    </row>
    <row r="119" spans="3:20" ht="18" customHeight="1">
      <c r="C119" s="44"/>
      <c r="I119" s="44"/>
      <c r="N119" s="44"/>
      <c r="T119" s="44"/>
    </row>
    <row r="120" spans="3:20" ht="18" customHeight="1">
      <c r="C120" s="44"/>
      <c r="I120" s="44"/>
      <c r="N120" s="44"/>
      <c r="T120" s="44"/>
    </row>
    <row r="121" spans="3:20" ht="18" customHeight="1">
      <c r="C121" s="44"/>
      <c r="I121" s="44"/>
      <c r="N121" s="44"/>
      <c r="T121" s="44"/>
    </row>
    <row r="122" spans="3:20" ht="18" customHeight="1">
      <c r="C122" s="44"/>
      <c r="I122" s="44"/>
      <c r="N122" s="44"/>
      <c r="T122" s="44"/>
    </row>
    <row r="123" spans="3:22" ht="18" customHeight="1">
      <c r="C123" s="44"/>
      <c r="I123" s="44"/>
      <c r="M123" s="40"/>
      <c r="N123" s="40"/>
      <c r="O123" s="40"/>
      <c r="P123" s="40"/>
      <c r="Q123" s="40"/>
      <c r="R123" s="40"/>
      <c r="S123" s="40"/>
      <c r="T123" s="40"/>
      <c r="U123" s="40"/>
      <c r="V123" s="40"/>
    </row>
    <row r="124" spans="3:20" ht="18" customHeight="1">
      <c r="C124" s="44"/>
      <c r="I124" s="44"/>
      <c r="N124" s="44"/>
      <c r="T124" s="44"/>
    </row>
    <row r="125" spans="14:20" ht="24.75" customHeight="1">
      <c r="N125" s="44"/>
      <c r="T125" s="44"/>
    </row>
    <row r="126" spans="14:20" ht="24.75" customHeight="1">
      <c r="N126" s="44"/>
      <c r="T126" s="44"/>
    </row>
    <row r="127" spans="13:22" ht="24.75" customHeight="1"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4:20" ht="24.75" customHeight="1">
      <c r="N128" s="44"/>
      <c r="T128" s="44"/>
    </row>
    <row r="129" spans="14:20" ht="24.75" customHeight="1">
      <c r="N129" s="44"/>
      <c r="T129" s="44"/>
    </row>
    <row r="130" spans="14:20" ht="24.75" customHeight="1">
      <c r="N130" s="44"/>
      <c r="T130" s="44"/>
    </row>
    <row r="131" spans="14:20" ht="24.75" customHeight="1">
      <c r="N131" s="44"/>
      <c r="T131" s="44"/>
    </row>
    <row r="132" spans="14:20" ht="24.75" customHeight="1">
      <c r="N132" s="44"/>
      <c r="T132" s="44"/>
    </row>
    <row r="133" spans="14:20" ht="24.75" customHeight="1">
      <c r="N133" s="44"/>
      <c r="T133" s="44"/>
    </row>
    <row r="134" spans="14:20" ht="24.75" customHeight="1">
      <c r="N134" s="44"/>
      <c r="T134" s="44"/>
    </row>
    <row r="135" spans="14:20" ht="24.75" customHeight="1">
      <c r="N135" s="44"/>
      <c r="T135" s="44"/>
    </row>
    <row r="136" spans="14:20" ht="24.75" customHeight="1">
      <c r="N136" s="44"/>
      <c r="T136" s="44"/>
    </row>
    <row r="137" spans="14:20" ht="24.75" customHeight="1">
      <c r="N137" s="44"/>
      <c r="T137" s="44"/>
    </row>
    <row r="138" spans="14:20" ht="24.75" customHeight="1">
      <c r="N138" s="44"/>
      <c r="T138" s="44"/>
    </row>
    <row r="139" spans="14:20" ht="24.75" customHeight="1">
      <c r="N139" s="44"/>
      <c r="T139" s="44"/>
    </row>
    <row r="140" spans="14:20" ht="24.75" customHeight="1">
      <c r="N140" s="44"/>
      <c r="T140" s="44"/>
    </row>
    <row r="141" spans="14:20" ht="24.75" customHeight="1">
      <c r="N141" s="44"/>
      <c r="T141" s="44"/>
    </row>
    <row r="142" spans="14:20" ht="24.75" customHeight="1">
      <c r="N142" s="44"/>
      <c r="T142" s="44"/>
    </row>
    <row r="143" spans="14:20" ht="24.75" customHeight="1">
      <c r="N143" s="44"/>
      <c r="T143" s="44"/>
    </row>
    <row r="144" spans="14:20" ht="24.75" customHeight="1">
      <c r="N144" s="44"/>
      <c r="T144" s="44"/>
    </row>
    <row r="145" spans="14:20" ht="24.75" customHeight="1">
      <c r="N145" s="44"/>
      <c r="T145" s="44"/>
    </row>
    <row r="146" spans="14:20" ht="24.75" customHeight="1">
      <c r="N146" s="44"/>
      <c r="T146" s="44"/>
    </row>
    <row r="147" spans="14:20" ht="24.75" customHeight="1">
      <c r="N147" s="44"/>
      <c r="T147" s="44"/>
    </row>
  </sheetData>
  <sheetProtection/>
  <mergeCells count="15">
    <mergeCell ref="V3:V4"/>
    <mergeCell ref="K3:K4"/>
    <mergeCell ref="U3:U4"/>
    <mergeCell ref="O3:Q3"/>
    <mergeCell ref="R3:R4"/>
    <mergeCell ref="S3:S4"/>
    <mergeCell ref="T3:T4"/>
    <mergeCell ref="L1:M1"/>
    <mergeCell ref="B3:C4"/>
    <mergeCell ref="D3:F3"/>
    <mergeCell ref="G3:G4"/>
    <mergeCell ref="H3:H4"/>
    <mergeCell ref="I3:I4"/>
    <mergeCell ref="J3:J4"/>
    <mergeCell ref="M3:N4"/>
  </mergeCells>
  <printOptions/>
  <pageMargins left="0.7874015748031497" right="0.66" top="0.7874015748031497" bottom="0.7874015748031497" header="0.5905511811023623" footer="0.5905511811023623"/>
  <pageSetup fitToHeight="1" fitToWidth="1" horizontalDpi="600" verticalDpi="600" orientation="landscape" paperSize="8" scale="71" r:id="rId1"/>
  <rowBreaks count="1" manualBreakCount="1">
    <brk id="75" max="24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2009-01-07T06:28:16Z</cp:lastPrinted>
  <dcterms:created xsi:type="dcterms:W3CDTF">1998-11-16T07:41:07Z</dcterms:created>
  <dcterms:modified xsi:type="dcterms:W3CDTF">2010-03-19T05:05:50Z</dcterms:modified>
  <cp:category/>
  <cp:version/>
  <cp:contentType/>
  <cp:contentStatus/>
</cp:coreProperties>
</file>