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045" tabRatio="975" activeTab="0"/>
  </bookViews>
  <sheets>
    <sheet name="説明" sheetId="1" r:id="rId1"/>
    <sheet name="単一日中早朝夜間" sheetId="2" r:id="rId2"/>
    <sheet name="単一深夜" sheetId="3" r:id="rId3"/>
    <sheet name="合成１、２" sheetId="4" r:id="rId4"/>
    <sheet name="2h未_合成１、2" sheetId="5" r:id="rId5"/>
    <sheet name="日中増分早朝夜間増分" sheetId="6" r:id="rId6"/>
    <sheet name="深夜増分" sheetId="7" r:id="rId7"/>
    <sheet name="伴_単一日中早朝夜間" sheetId="8" r:id="rId8"/>
    <sheet name="伴_単一深夜" sheetId="9" r:id="rId9"/>
    <sheet name="伴_合成深夜早朝" sheetId="10" r:id="rId10"/>
    <sheet name="伴_合成日中" sheetId="11" r:id="rId11"/>
    <sheet name="伴_合成早朝" sheetId="12" r:id="rId12"/>
    <sheet name="伴_合成夜間２" sheetId="13" r:id="rId13"/>
    <sheet name="伴_2h未合成１、２" sheetId="14" r:id="rId14"/>
    <sheet name="伴_2h未合成３" sheetId="15" r:id="rId15"/>
    <sheet name="伴_日中増分早朝夜間増分" sheetId="16" r:id="rId16"/>
    <sheet name="伴_深夜増分" sheetId="17" r:id="rId17"/>
  </sheets>
  <definedNames>
    <definedName name="_xlnm.Print_Area" localSheetId="4">'2h未_合成１、2'!$A$1:$BA$27</definedName>
    <definedName name="_xlnm.Print_Area" localSheetId="3">'合成１、２'!$A$1:$BE$74</definedName>
    <definedName name="_xlnm.Print_Area" localSheetId="6">'深夜増分'!$A$1:$AT$34</definedName>
    <definedName name="_xlnm.Print_Area" localSheetId="2">'単一深夜'!$A$1:$AT$34</definedName>
    <definedName name="_xlnm.Print_Area" localSheetId="1">'単一日中早朝夜間'!$A$1:$AT$86</definedName>
    <definedName name="_xlnm.Print_Area" localSheetId="5">'日中増分早朝夜間増分'!$A$1:$AT$87</definedName>
    <definedName name="_xlnm.Print_Area" localSheetId="13">'伴_2h未合成１、２'!$A$1:$BA$80</definedName>
    <definedName name="_xlnm.Print_Area" localSheetId="14">'伴_2h未合成３'!$A$1:$BA$54</definedName>
    <definedName name="_xlnm.Print_Area" localSheetId="9">'伴_合成深夜早朝'!$A$1:$BE$72</definedName>
    <definedName name="_xlnm.Print_Area" localSheetId="10">'伴_合成日中'!$A$1:$BC$44</definedName>
    <definedName name="_xlnm.Print_Area" localSheetId="12">'伴_合成夜間２'!$A$1:$BC$38</definedName>
    <definedName name="_xlnm.Print_Area" localSheetId="16">'伴_深夜増分'!$A$1:$AT$34</definedName>
    <definedName name="_xlnm.Print_Area" localSheetId="8">'伴_単一深夜'!$A$1:$AT$34</definedName>
    <definedName name="_xlnm.Print_Area" localSheetId="7">'伴_単一日中早朝夜間'!$A$1:$AT$87</definedName>
    <definedName name="_xlnm.Print_Area" localSheetId="15">'伴_日中増分早朝夜間増分'!$A$1:$AT$87</definedName>
  </definedNames>
  <calcPr fullCalcOnLoad="1"/>
</workbook>
</file>

<file path=xl/sharedStrings.xml><?xml version="1.0" encoding="utf-8"?>
<sst xmlns="http://schemas.openxmlformats.org/spreadsheetml/2006/main" count="2819" uniqueCount="1013">
  <si>
    <t>移動支援</t>
  </si>
  <si>
    <t>移動支援事業単位数サービスコードについて</t>
  </si>
  <si>
    <t>64</t>
  </si>
  <si>
    <t>イ　移動支援（身体介護を伴わない場合）　（日中のみ）</t>
  </si>
  <si>
    <t>イ　移動支援（身体介護を伴わない場合）　（早朝のみ）</t>
  </si>
  <si>
    <t>イ　移動支援（身体介護を伴わない場合）　（夜間のみ）</t>
  </si>
  <si>
    <t>イ　移動支援（身体介護を伴わない場合）　（深夜＋早朝）</t>
  </si>
  <si>
    <t>イ　移動支援（身体介護を伴わない場合）　（早朝＋日中）</t>
  </si>
  <si>
    <t>イ　移動支援（身体介護を伴わない場合）　（日中＋夜間）</t>
  </si>
  <si>
    <t>イ　移動支援（身体介護を伴わない場合）　（夜間＋深夜）</t>
  </si>
  <si>
    <t>イ　移動支援（身体介護を伴わない場合）　（日を跨る場合　２日目深夜増分）</t>
  </si>
  <si>
    <t>イ　移動支援（身体介護を伴わない場合）　（深夜＋早朝＋日中）　　※サービス間隔が２時間未満の場合</t>
  </si>
  <si>
    <t>イ　移動支援（身体介護を伴わない場合）　（深夜＋日中）　　※サービス間隔が２時間未満の場合</t>
  </si>
  <si>
    <t>イ　移動支援（身体介護を伴わない場合）　（日中＋夜間＋深夜）　　※サービス間隔が２時間未満の場合</t>
  </si>
  <si>
    <t>イ　移動支援（身体介護を伴わない場合）　（日中増分)</t>
  </si>
  <si>
    <t>イ　移動支援（身体介護を伴わない場合）　（早朝増分）</t>
  </si>
  <si>
    <t>イ　移動支援（身体介護を伴わない場合）　（夜間増分）</t>
  </si>
  <si>
    <t>イ　移動支援（身体介護を伴わない場合）　（深夜増分）</t>
  </si>
  <si>
    <t>移動２日中４．０・２人</t>
  </si>
  <si>
    <t>移動２日中４．５</t>
  </si>
  <si>
    <t>移動２日中４．５・２人</t>
  </si>
  <si>
    <t>移動２日中５．０</t>
  </si>
  <si>
    <t>移動２日中５．０・２人</t>
  </si>
  <si>
    <t>移動２日中５．５</t>
  </si>
  <si>
    <t>移動２日中５．５・２人</t>
  </si>
  <si>
    <t>移動２日中６．０</t>
  </si>
  <si>
    <t>移動２日中６．０・２人</t>
  </si>
  <si>
    <t>移動２日中６．５</t>
  </si>
  <si>
    <t>移動２日中６．５・２人</t>
  </si>
  <si>
    <t>移動２日中７．０</t>
  </si>
  <si>
    <t>移動２日中７．０・２人</t>
  </si>
  <si>
    <t>移動２日中７．５</t>
  </si>
  <si>
    <t>移動２日中７．５・２人</t>
  </si>
  <si>
    <t>移動２日中８．０</t>
  </si>
  <si>
    <t>移動２日中８．０・２人</t>
  </si>
  <si>
    <t>算定項目</t>
  </si>
  <si>
    <t>移動２日中８．５</t>
  </si>
  <si>
    <t>移動２日中８．５・２人</t>
  </si>
  <si>
    <t>移動２日中９．０</t>
  </si>
  <si>
    <t>移動２日中９．０・２人</t>
  </si>
  <si>
    <t>移動２日中９．５</t>
  </si>
  <si>
    <t>移動２日中９．５・２人</t>
  </si>
  <si>
    <t>移動２日中１０．０</t>
  </si>
  <si>
    <t>移動２日中１０．０・２人</t>
  </si>
  <si>
    <t>移動２日中１０．５</t>
  </si>
  <si>
    <t>移動２日中１０．５・２人</t>
  </si>
  <si>
    <t>移動２早朝０．５</t>
  </si>
  <si>
    <t>移動２早朝０．５・２人</t>
  </si>
  <si>
    <t>移動２早朝１．０</t>
  </si>
  <si>
    <t>移動２早朝１．０・２人</t>
  </si>
  <si>
    <t>移動２早朝１．５</t>
  </si>
  <si>
    <t>移動２早朝１．５・２人</t>
  </si>
  <si>
    <t>移動２早朝２．０</t>
  </si>
  <si>
    <t>移動２早朝２．０・２人</t>
  </si>
  <si>
    <t>移動２早朝２．５</t>
  </si>
  <si>
    <t>移動２早朝２．５・２人</t>
  </si>
  <si>
    <t>移動２夜間０．５</t>
  </si>
  <si>
    <t>移動２夜間０．５・２人</t>
  </si>
  <si>
    <t>ロ　移動支援（身体介護を伴う場合）　（日を跨る場合　２日目深夜増分）</t>
  </si>
  <si>
    <t>移動１日跨増深夜０．５・深夜０．５</t>
  </si>
  <si>
    <t>移動１日跨増深夜０．５・深夜０．５・２人</t>
  </si>
  <si>
    <t>移動１日跨増深夜０．５・深夜１．０</t>
  </si>
  <si>
    <t>移動１日跨増深夜０．５・深夜１．０・２人</t>
  </si>
  <si>
    <t>移動１日跨増深夜０．５・深夜１．５</t>
  </si>
  <si>
    <t>移動１日跨増深夜０．５・深夜１．５・２人</t>
  </si>
  <si>
    <t>移動１日跨増深夜０．５・深夜２．０</t>
  </si>
  <si>
    <t>移動１日跨増深夜０．５・深夜２．０・２人</t>
  </si>
  <si>
    <t>移動１日跨増深夜０．５・深夜２．５</t>
  </si>
  <si>
    <t>(五)深夜
 ２時間以上
 ２時間３０分未満</t>
  </si>
  <si>
    <t>移動１日跨増深夜０．５・深夜２．５・２人</t>
  </si>
  <si>
    <t>移動１日跨増深夜１．０・深夜０．５</t>
  </si>
  <si>
    <t>移動１日跨増深夜１．０・深夜０．５・２人</t>
  </si>
  <si>
    <t>移動１日跨増深夜１．０・深夜１．０</t>
  </si>
  <si>
    <t>移動１日跨増深夜１．０・深夜１．０・２人</t>
  </si>
  <si>
    <t>移動１日跨増深夜１．０・深夜１．５</t>
  </si>
  <si>
    <t>移動１日跨増深夜１．０・深夜１．５・２人</t>
  </si>
  <si>
    <t>移動１日跨増深夜１．０・深夜２．０</t>
  </si>
  <si>
    <t>移動１日跨増深夜１．０・深夜２．０・２人</t>
  </si>
  <si>
    <t>移動１日跨増深夜１．５・深夜０．５</t>
  </si>
  <si>
    <t>移動１日跨増深夜１．５・深夜０．５・２人</t>
  </si>
  <si>
    <t>移動１日跨増深夜１．５・深夜１．０</t>
  </si>
  <si>
    <t>移動１日跨増深夜１．５・深夜１．０・２人</t>
  </si>
  <si>
    <t>移動１日跨増深夜１．５・深夜１．５</t>
  </si>
  <si>
    <t>移動１日跨増深夜１．５・深夜１．５・２人</t>
  </si>
  <si>
    <t>移動１日跨増深夜２．０・深夜０．５</t>
  </si>
  <si>
    <t>移動１日跨増深夜２．０・深夜０．５・２人</t>
  </si>
  <si>
    <t>移動１日跨増深夜２．０・深夜１．０</t>
  </si>
  <si>
    <t>移動１日跨増深夜２．０・深夜１．０・２人</t>
  </si>
  <si>
    <t>移動１日跨増深夜２．５・深夜０．５</t>
  </si>
  <si>
    <t>(5)夜間･深夜
 ２時間以上
 ２時間３０分未満</t>
  </si>
  <si>
    <t>移動１日跨増深夜２．５・深夜０．５・２人</t>
  </si>
  <si>
    <t>A</t>
  </si>
  <si>
    <t>移動２夜間１．０</t>
  </si>
  <si>
    <t>移動２夜間１．０・２人</t>
  </si>
  <si>
    <t>移動２夜間１．５</t>
  </si>
  <si>
    <t>移動２夜間１．５・２人</t>
  </si>
  <si>
    <t>移動２夜間２．０</t>
  </si>
  <si>
    <t>移動２夜間２．０・２人</t>
  </si>
  <si>
    <t>移動２夜間２．５</t>
  </si>
  <si>
    <t>移動２夜間２．５・２人</t>
  </si>
  <si>
    <t>移動２夜間３．０</t>
  </si>
  <si>
    <t>移動２夜間３．０・２人</t>
  </si>
  <si>
    <t>移動２夜間３．５</t>
  </si>
  <si>
    <t>移動２夜間３．５・２人</t>
  </si>
  <si>
    <t>移動２夜間４．０</t>
  </si>
  <si>
    <t>移動２夜間４．０・２人</t>
  </si>
  <si>
    <t>移動２夜間４．５</t>
  </si>
  <si>
    <t>移動２夜間４．５・２人</t>
  </si>
  <si>
    <t>移動２早朝０．５・日中０．５</t>
  </si>
  <si>
    <t>移動２早朝０．５・日中０．５・２人</t>
  </si>
  <si>
    <t>移動２早朝０．５・日中１．０</t>
  </si>
  <si>
    <t>移動２早朝０．５・日中１．０・２人</t>
  </si>
  <si>
    <t>移動２早朝１．０・日中０．５</t>
  </si>
  <si>
    <t>移動２早朝１．０・日中０．５・２人</t>
  </si>
  <si>
    <t>移動２日中０．５・夜間０．５</t>
  </si>
  <si>
    <t>移動２日中０．５・夜間０．５・２人</t>
  </si>
  <si>
    <t>移動２日中０．５・夜間１．０</t>
  </si>
  <si>
    <t>移動２日中０．５・夜間１．０・２人</t>
  </si>
  <si>
    <t>移動２日中１．０・夜間０．５</t>
  </si>
  <si>
    <t>移動２日中１．０・夜間０．５・２人</t>
  </si>
  <si>
    <t>移動２夜間０．５・深夜０．５</t>
  </si>
  <si>
    <t>移動２夜間０．５・深夜０．５・２人</t>
  </si>
  <si>
    <t>移動２夜間０．５・深夜１．０</t>
  </si>
  <si>
    <t>移動２夜間０．５・深夜１．０・２人</t>
  </si>
  <si>
    <t>移動２夜間１．０・深夜０．５</t>
  </si>
  <si>
    <t>移動２夜間１．０・深夜０．５・２人</t>
  </si>
  <si>
    <t>移動２日跨増深夜０．５・深夜０．５</t>
  </si>
  <si>
    <t>移動２日跨増深夜０．５・深夜０．５・２人</t>
  </si>
  <si>
    <t>移動２日跨増深夜０．５・深夜１．０</t>
  </si>
  <si>
    <t>移動２日跨増深夜０．５・深夜１．０・２人</t>
  </si>
  <si>
    <t>移動２日跨増深夜１．０・深夜０．５</t>
  </si>
  <si>
    <t>移動２日跨増深夜１．０・深夜０．５・２人</t>
  </si>
  <si>
    <t>移動２深夜０．５・早朝０．５・日中０．５</t>
  </si>
  <si>
    <t>移動２深夜０．５・早朝０．５・日中０．５・２人</t>
  </si>
  <si>
    <t>移動２深夜０．５・日中０．５</t>
  </si>
  <si>
    <t>移動２深夜０．５・日中０．５・２人</t>
  </si>
  <si>
    <t>移動２深夜０．５・日中１．０</t>
  </si>
  <si>
    <t>移動２深夜０．５・日中１．０・２人</t>
  </si>
  <si>
    <t>移動２深夜１．０・日中０．５</t>
  </si>
  <si>
    <t>移動２深夜１．０・日中０．５・２人</t>
  </si>
  <si>
    <t>移動２日中０．５・夜間０．５・深夜０．５</t>
  </si>
  <si>
    <t>移動２日中０．５・夜間０．５・深夜０．５・２人</t>
  </si>
  <si>
    <t>移動２日中増０．５</t>
  </si>
  <si>
    <t>移動２日中増０．５・２人</t>
  </si>
  <si>
    <t>移動２日中増１．０</t>
  </si>
  <si>
    <t>移動２日中増１．０・２人</t>
  </si>
  <si>
    <t>移動２日中増１．５</t>
  </si>
  <si>
    <t>移動２日中増１．５・２人</t>
  </si>
  <si>
    <t>移動２日中増２．０</t>
  </si>
  <si>
    <t>移動２日中増２．０・２人</t>
  </si>
  <si>
    <t>移動２日中増２．５</t>
  </si>
  <si>
    <t>移動２日中増２．５・２人</t>
  </si>
  <si>
    <t>移動２日中増３．０</t>
  </si>
  <si>
    <t>移動２日中増３．０・２人</t>
  </si>
  <si>
    <t>移動２日中増３．５</t>
  </si>
  <si>
    <t>移動２日中増３．５・２人</t>
  </si>
  <si>
    <t>移動２日中増４．０</t>
  </si>
  <si>
    <t>移動２日中増４．０・２人</t>
  </si>
  <si>
    <t>移動２日中増４．５</t>
  </si>
  <si>
    <t>移動２日中増４．５・２人</t>
  </si>
  <si>
    <t>移動２日中増５．０</t>
  </si>
  <si>
    <t>移動２日中増５．０・２人</t>
  </si>
  <si>
    <t>移動２日中増５．５</t>
  </si>
  <si>
    <t>移動２日中増５．５・２人</t>
  </si>
  <si>
    <t>移動２日中増６．０</t>
  </si>
  <si>
    <t>移動２日中増６．０・２人</t>
  </si>
  <si>
    <t>移動２日中増６．５</t>
  </si>
  <si>
    <t>移動２日中増６．５・２人</t>
  </si>
  <si>
    <t>移動２日中増７．０</t>
  </si>
  <si>
    <t>移動２日中増７．０・２人</t>
  </si>
  <si>
    <t>移動２日中増７．５</t>
  </si>
  <si>
    <t>移動２日中増７．５・２人</t>
  </si>
  <si>
    <t>移動２日中増８．０</t>
  </si>
  <si>
    <t>移動２日中増８．０・２人</t>
  </si>
  <si>
    <t>移動２日中増８．５</t>
  </si>
  <si>
    <t>移動２日中増８．５・２人</t>
  </si>
  <si>
    <t>移動２日中増９．０</t>
  </si>
  <si>
    <t>移動２日中増９．０・２人</t>
  </si>
  <si>
    <t>移動２日中増９．５</t>
  </si>
  <si>
    <t>移動２日中増９．５・２人</t>
  </si>
  <si>
    <t>移動２日中増１０．０</t>
  </si>
  <si>
    <t>移動２日中増１０．０・２人</t>
  </si>
  <si>
    <t>移動２日中増１０．５</t>
  </si>
  <si>
    <t>移動２日中増１０．５・２人</t>
  </si>
  <si>
    <t>移動２早朝増０．５</t>
  </si>
  <si>
    <t>移動２早朝増０．５・２人</t>
  </si>
  <si>
    <t>移動２早朝増１．０</t>
  </si>
  <si>
    <t>移動２早朝増１．０・２人</t>
  </si>
  <si>
    <t>移動２早朝増１．５</t>
  </si>
  <si>
    <t>移動２早朝増１．５・２人</t>
  </si>
  <si>
    <t>移動２早朝増２．０</t>
  </si>
  <si>
    <t>移動２早朝増２．０・２人</t>
  </si>
  <si>
    <t>移動２早朝増２．５</t>
  </si>
  <si>
    <t>移動２早朝増２．５・２人</t>
  </si>
  <si>
    <t>移動２夜間増０．５</t>
  </si>
  <si>
    <t>移動２夜間増０．５・２人</t>
  </si>
  <si>
    <t>移動２夜間増１．０</t>
  </si>
  <si>
    <t>移動２夜間増１．０・２人</t>
  </si>
  <si>
    <t>移動２夜間増１．５</t>
  </si>
  <si>
    <t>移動２夜間増１．５・２人</t>
  </si>
  <si>
    <t>移動２夜間増２．０</t>
  </si>
  <si>
    <t>移動２夜間増２．０・２人</t>
  </si>
  <si>
    <t>移動２夜間増２．５</t>
  </si>
  <si>
    <t>移動２夜間増２．５・２人</t>
  </si>
  <si>
    <t>移動２夜間増３．０</t>
  </si>
  <si>
    <t>移動２夜間増３．０・２人</t>
  </si>
  <si>
    <t>移動２夜間増３．５</t>
  </si>
  <si>
    <t>移動２夜間増３．５・２人</t>
  </si>
  <si>
    <t>移動２夜間増４．０</t>
  </si>
  <si>
    <t>移動２夜間増４．０・２人</t>
  </si>
  <si>
    <t>移動２夜間増４．５</t>
  </si>
  <si>
    <t>移動２夜間増４．５・２人</t>
  </si>
  <si>
    <t>移動２深夜増０．５</t>
  </si>
  <si>
    <t>移動２深夜増０．５・２人</t>
  </si>
  <si>
    <t>移動２深夜増１．０</t>
  </si>
  <si>
    <t>移動２深夜増１．０・２人</t>
  </si>
  <si>
    <t>移動２深夜増１．５</t>
  </si>
  <si>
    <t>移動２深夜増１．５・２人</t>
  </si>
  <si>
    <t>移動２深夜増２．０</t>
  </si>
  <si>
    <t>移動２深夜増２．０・２人</t>
  </si>
  <si>
    <t>移動２深夜増２．５</t>
  </si>
  <si>
    <t>移動２深夜増２．５・２人</t>
  </si>
  <si>
    <t>移動２深夜増３．０</t>
  </si>
  <si>
    <t>移動２深夜増３．０・２人</t>
  </si>
  <si>
    <t>移動２深夜増３．５</t>
  </si>
  <si>
    <t>移動２深夜増３．５・２人</t>
  </si>
  <si>
    <t>移動２深夜増４．０</t>
  </si>
  <si>
    <t>移動２深夜増４．０・２人</t>
  </si>
  <si>
    <t>移動２深夜増４．５</t>
  </si>
  <si>
    <t>移動２深夜増４．５・２人</t>
  </si>
  <si>
    <t>移動２深夜増５．０</t>
  </si>
  <si>
    <t>移動２深夜増５．０・２人</t>
  </si>
  <si>
    <t>移動２深夜増５．５</t>
  </si>
  <si>
    <t>移動２深夜増５．５・２人</t>
  </si>
  <si>
    <t>移動２深夜増６．０</t>
  </si>
  <si>
    <t>移動２深夜増６．０・２人</t>
  </si>
  <si>
    <t>移動２深夜増６．５</t>
  </si>
  <si>
    <t>移動２深夜増６．５・２人</t>
  </si>
  <si>
    <t>移動１日中０．５</t>
  </si>
  <si>
    <t>移動１日中０．５・２人</t>
  </si>
  <si>
    <t>移動１日中１．０</t>
  </si>
  <si>
    <t>移動１日中１．０・２人</t>
  </si>
  <si>
    <t>移動１日中１．５</t>
  </si>
  <si>
    <t>移動１日中１．５・２人</t>
  </si>
  <si>
    <t>移動１日中２．０</t>
  </si>
  <si>
    <t>イ　移動支援（身体介護を伴わない場合）　（深夜のみ）</t>
  </si>
  <si>
    <t>移動２深夜０．５・２人</t>
  </si>
  <si>
    <t>移動２深夜１．０・２人</t>
  </si>
  <si>
    <t>移動２深夜１．５・２人</t>
  </si>
  <si>
    <t>移動２深夜２．０・２人</t>
  </si>
  <si>
    <t>移動２深夜２．５・２人</t>
  </si>
  <si>
    <t>移動２深夜３．０・２人</t>
  </si>
  <si>
    <t>移動２深夜３．５・２人</t>
  </si>
  <si>
    <t>移動２深夜４．０・２人</t>
  </si>
  <si>
    <t>移動２深夜４．５・２人</t>
  </si>
  <si>
    <t>移動２深夜５．０・２人</t>
  </si>
  <si>
    <t>移動２深夜５．５・２人</t>
  </si>
  <si>
    <t>移動２深夜６．０・２人</t>
  </si>
  <si>
    <t>移動２深夜６．５・２人</t>
  </si>
  <si>
    <t>サービスコード</t>
  </si>
  <si>
    <t>移動２深夜０．５</t>
  </si>
  <si>
    <t>移動２深夜１．０</t>
  </si>
  <si>
    <t>移動２深夜１．５</t>
  </si>
  <si>
    <t>移動２深夜２．０</t>
  </si>
  <si>
    <t>移動２深夜２．５</t>
  </si>
  <si>
    <t>移動２深夜３．０</t>
  </si>
  <si>
    <t>移動２深夜３．５</t>
  </si>
  <si>
    <t>移動２深夜４．０</t>
  </si>
  <si>
    <t>移動２深夜４．５</t>
  </si>
  <si>
    <t>移動２深夜５．０</t>
  </si>
  <si>
    <t>移動２深夜５．５</t>
  </si>
  <si>
    <t>移動２深夜６．０</t>
  </si>
  <si>
    <t>移動２深夜６．５</t>
  </si>
  <si>
    <t>移動１日中２．０・２人</t>
  </si>
  <si>
    <t>移動１日中２．５</t>
  </si>
  <si>
    <t>移動１日中２．５・２人</t>
  </si>
  <si>
    <t>移動１日中３．０</t>
  </si>
  <si>
    <t>移動１日中３．０・２人</t>
  </si>
  <si>
    <t>移動１日中３．５</t>
  </si>
  <si>
    <t>移動１日中３．５・２人</t>
  </si>
  <si>
    <t>移動１日中４．０</t>
  </si>
  <si>
    <t>移動１日中４．０・２人</t>
  </si>
  <si>
    <t>移動１日中４．５</t>
  </si>
  <si>
    <t>移動１日中４．５・２人</t>
  </si>
  <si>
    <t>移動１日中５．０</t>
  </si>
  <si>
    <t>移動１日中５．０・２人</t>
  </si>
  <si>
    <t>移動１日中５．５</t>
  </si>
  <si>
    <t>移動１日中５．５・２人</t>
  </si>
  <si>
    <t>移動１日中６．０</t>
  </si>
  <si>
    <t>移動１日中６．０・２人</t>
  </si>
  <si>
    <t>移動１日中６．５</t>
  </si>
  <si>
    <t>移動１日中６．５・２人</t>
  </si>
  <si>
    <t>移動１日中７．０</t>
  </si>
  <si>
    <t>移動１日中７．０・２人</t>
  </si>
  <si>
    <t>移動１日中７．５</t>
  </si>
  <si>
    <t>移動１日中７．５・２人</t>
  </si>
  <si>
    <t>移動１日中８．０</t>
  </si>
  <si>
    <t>移動１日中８．０・２人</t>
  </si>
  <si>
    <t>移動１日中８．５</t>
  </si>
  <si>
    <t>移動１日中８．５・２人</t>
  </si>
  <si>
    <t>移動１日中９．０</t>
  </si>
  <si>
    <t>移動１日中９．０・２人</t>
  </si>
  <si>
    <t>移動１日中９．５</t>
  </si>
  <si>
    <t>移動１日中９．５・２人</t>
  </si>
  <si>
    <t>移動１日中１０．０</t>
  </si>
  <si>
    <t>移動１日中１０．０・２人</t>
  </si>
  <si>
    <t>移動１日中１０．５</t>
  </si>
  <si>
    <t>移動１日中１０．５・２人</t>
  </si>
  <si>
    <t>移動１早朝０．５</t>
  </si>
  <si>
    <t>移動１早朝０．５・２人</t>
  </si>
  <si>
    <t>移動１早朝１．０</t>
  </si>
  <si>
    <t>移動１早朝１．０・２人</t>
  </si>
  <si>
    <t>移動１早朝１．５</t>
  </si>
  <si>
    <t>移動１早朝１．５・２人</t>
  </si>
  <si>
    <t>移動１早朝２．０</t>
  </si>
  <si>
    <t>移動１早朝２．０・２人</t>
  </si>
  <si>
    <t>移動１早朝２．５</t>
  </si>
  <si>
    <t>移動１早朝２．５・２人</t>
  </si>
  <si>
    <t>移動１夜間０．５</t>
  </si>
  <si>
    <t>移動１夜間０．５・２人</t>
  </si>
  <si>
    <t>移動１夜間１．０</t>
  </si>
  <si>
    <t>移動１夜間１．０・２人</t>
  </si>
  <si>
    <t>移動１夜間１．５</t>
  </si>
  <si>
    <t>移動１夜間１．５・２人</t>
  </si>
  <si>
    <t>移動１夜間２．０</t>
  </si>
  <si>
    <t>移動１夜間２．０・２人</t>
  </si>
  <si>
    <t>移動１夜間２．５</t>
  </si>
  <si>
    <t>移動１夜間２．５・２人</t>
  </si>
  <si>
    <t>移動１夜間３．０</t>
  </si>
  <si>
    <t>移動１夜間３．０・２人</t>
  </si>
  <si>
    <t>移動１夜間３．５</t>
  </si>
  <si>
    <t>移動１夜間３．５・２人</t>
  </si>
  <si>
    <t>移動１夜間４．０</t>
  </si>
  <si>
    <t>移動１夜間４．０・２人</t>
  </si>
  <si>
    <t>移動１夜間４．５</t>
  </si>
  <si>
    <t>移動１夜間４．５・２人</t>
  </si>
  <si>
    <t>移動１深夜０．５</t>
  </si>
  <si>
    <t>移動１深夜０．５・２人</t>
  </si>
  <si>
    <t>移動１深夜１．０</t>
  </si>
  <si>
    <t>移動１深夜１．０・２人</t>
  </si>
  <si>
    <t>移動１深夜１．５</t>
  </si>
  <si>
    <t>移動１深夜１．５・２人</t>
  </si>
  <si>
    <t>移動１深夜２．０</t>
  </si>
  <si>
    <t>移動１深夜２．０・２人</t>
  </si>
  <si>
    <t>移動１深夜２．５</t>
  </si>
  <si>
    <t>移動１深夜２．５・２人</t>
  </si>
  <si>
    <t>移動１深夜３．０</t>
  </si>
  <si>
    <t>移動１深夜３．０・２人</t>
  </si>
  <si>
    <t>移動１深夜３．５</t>
  </si>
  <si>
    <t>移動１深夜３．５・２人</t>
  </si>
  <si>
    <t>移動１深夜４．０</t>
  </si>
  <si>
    <t>移動１深夜４．０・２人</t>
  </si>
  <si>
    <t>移動１深夜４．５</t>
  </si>
  <si>
    <t>移動１深夜４．５・２人</t>
  </si>
  <si>
    <t>移動１深夜５．０</t>
  </si>
  <si>
    <t>移動１深夜５．０・２人</t>
  </si>
  <si>
    <t>移動１深夜５．５</t>
  </si>
  <si>
    <t>移動１深夜５．５・２人</t>
  </si>
  <si>
    <t>移動１深夜６．０</t>
  </si>
  <si>
    <t>移動１深夜６．０・２人</t>
  </si>
  <si>
    <t>移動１深夜６．５</t>
  </si>
  <si>
    <t>移動１深夜６．５・２人</t>
  </si>
  <si>
    <t>移動１深夜０．５・早朝０．５</t>
  </si>
  <si>
    <t>移動１深夜０．５・早朝０．５・２人</t>
  </si>
  <si>
    <t>移動１深夜０．５・早朝１．０</t>
  </si>
  <si>
    <t>移動１深夜０．５・早朝１．０・２人</t>
  </si>
  <si>
    <t>移動１深夜０．５・早朝１．５</t>
  </si>
  <si>
    <t>移動１深夜０．５・早朝１．５・２人</t>
  </si>
  <si>
    <t>移動１深夜０．５・早朝２．０</t>
  </si>
  <si>
    <t>移動１深夜０．５・早朝２．０・２人</t>
  </si>
  <si>
    <t>移動１深夜０．５・早朝２．５</t>
  </si>
  <si>
    <t>移動１深夜０．５・早朝２．５・２人</t>
  </si>
  <si>
    <t>移動１深夜１．０・早朝０．５</t>
  </si>
  <si>
    <t>移動１深夜１．０・早朝０．５・２人</t>
  </si>
  <si>
    <t>移動１深夜１．０・早朝１．０</t>
  </si>
  <si>
    <t>移動１深夜１．０・早朝１．０・２人</t>
  </si>
  <si>
    <t>移動１深夜１．０・早朝１．５</t>
  </si>
  <si>
    <t>移動１深夜１．０・早朝１．５・２人</t>
  </si>
  <si>
    <t>移動１深夜１．０・早朝２．０</t>
  </si>
  <si>
    <t>移動１深夜１．０・早朝２．０・２人</t>
  </si>
  <si>
    <t>移動１深夜１．５・早朝０．５</t>
  </si>
  <si>
    <t>移動１深夜１．５・早朝０．５・２人</t>
  </si>
  <si>
    <t>移動１深夜１．５・早朝１．０</t>
  </si>
  <si>
    <t>移動１深夜１．５・早朝１．０・２人</t>
  </si>
  <si>
    <t>移動１深夜１．５・早朝１．５</t>
  </si>
  <si>
    <t>移動１深夜１．５・早朝１．５・２人</t>
  </si>
  <si>
    <t>移動１深夜２．０・早朝０．５</t>
  </si>
  <si>
    <t>移動１深夜２．０・早朝０．５・２人</t>
  </si>
  <si>
    <t>移動１深夜２．０・早朝１．０</t>
  </si>
  <si>
    <t>移動１深夜２．０・早朝１．０・２人</t>
  </si>
  <si>
    <t>移動１深夜２．５・早朝０．５</t>
  </si>
  <si>
    <t>移動１深夜２．５・早朝０．５・２人</t>
  </si>
  <si>
    <t>移動１早朝０．５・日中０．５</t>
  </si>
  <si>
    <t>移動１早朝０．５・日中０．５・２人</t>
  </si>
  <si>
    <t>移動１早朝０．５・日中１．０</t>
  </si>
  <si>
    <t>移動１早朝０．５・日中１．０・２人</t>
  </si>
  <si>
    <t>移動１早朝０．５・日中１．５</t>
  </si>
  <si>
    <t>移動１早朝０．５・日中１．５・２人</t>
  </si>
  <si>
    <t>移動１早朝０．５・日中２．０</t>
  </si>
  <si>
    <t>移動１早朝０．５・日中２．０・２人</t>
  </si>
  <si>
    <t>移動１早朝０．５・日中２．５</t>
  </si>
  <si>
    <t>移動１早朝０．５・日中２．５・２人</t>
  </si>
  <si>
    <t>移動１早朝１．０・日中０．５</t>
  </si>
  <si>
    <t>移動１早朝１．０・日中０．５・２人</t>
  </si>
  <si>
    <t>移動１早朝１．０・日中１．０</t>
  </si>
  <si>
    <t>移動１早朝１．０・日中１．０・２人</t>
  </si>
  <si>
    <t>移動１早朝１．０・日中１．５</t>
  </si>
  <si>
    <t>移動１早朝１．０・日中１．５・２人</t>
  </si>
  <si>
    <t>移動１早朝１．０・日中２．０</t>
  </si>
  <si>
    <t>移動１早朝１．０・日中２．０・２人</t>
  </si>
  <si>
    <t>移動１早朝１．５・日中０．５</t>
  </si>
  <si>
    <t>移動１早朝１．５・日中０．５・２人</t>
  </si>
  <si>
    <t>移動１早朝１．５・日中１．０</t>
  </si>
  <si>
    <t>移動１早朝１．５・日中１．０・２人</t>
  </si>
  <si>
    <t>移動１早朝１．５・日中１．５</t>
  </si>
  <si>
    <t>移動１早朝１．５・日中１．５・２人</t>
  </si>
  <si>
    <t>移動１早朝２．０・日中０．５</t>
  </si>
  <si>
    <t>移動１早朝２．０・日中０．５・２人</t>
  </si>
  <si>
    <t>移動１早朝２．０・日中１．０</t>
  </si>
  <si>
    <t>移動１早朝２．０・日中１．０・２人</t>
  </si>
  <si>
    <t xml:space="preserve">  例１）１６：００から１８：００の間、移動支援（身体介護付）のサービス提供を行った場合</t>
  </si>
  <si>
    <t>移動１早朝２．５・日中０．５</t>
  </si>
  <si>
    <t>移動１早朝２．５・日中０．５・２人</t>
  </si>
  <si>
    <t>移動１日中０．５・夜間０．５</t>
  </si>
  <si>
    <t>移動１日中０．５・夜間０．５・２人</t>
  </si>
  <si>
    <t>移動１日中０．５・夜間１．０</t>
  </si>
  <si>
    <t>移動１日中０．５・夜間１．０・２人</t>
  </si>
  <si>
    <t>移動１日中０．５・夜間１．５</t>
  </si>
  <si>
    <t>移動１日中０．５・夜間１．５・２人</t>
  </si>
  <si>
    <t>移動１日中０．５・夜間２．０</t>
  </si>
  <si>
    <t>移動１日中０．５・夜間２．０・２人</t>
  </si>
  <si>
    <t>移動１日中０．５・夜間２．５</t>
  </si>
  <si>
    <t>移動１日中０．５・夜間２．５・２人</t>
  </si>
  <si>
    <t>移動１日中１．０・夜間０．５</t>
  </si>
  <si>
    <t>移動１日中１．０・夜間０．５・２人</t>
  </si>
  <si>
    <t>移動１日中１．０・夜間１．０</t>
  </si>
  <si>
    <t>移動１日中１．０・夜間１．０・２人</t>
  </si>
  <si>
    <t>移動１日中１．０・夜間１．５</t>
  </si>
  <si>
    <t>移動１日中１．０・夜間１．５・２人</t>
  </si>
  <si>
    <t>移動１日中１．０・夜間２．０</t>
  </si>
  <si>
    <t>移動１日中１．０・夜間２．０・２人</t>
  </si>
  <si>
    <t>移動１日中１．５・夜間０．５</t>
  </si>
  <si>
    <t>移動１日中１．５・夜間０．５・２人</t>
  </si>
  <si>
    <t>移動１日中１．５・夜間１．０</t>
  </si>
  <si>
    <t>移動１日中１．５・夜間１．０・２人</t>
  </si>
  <si>
    <t>移動１日中１．５・夜間１．５</t>
  </si>
  <si>
    <t>移動１日中１．５・夜間１．５・２人</t>
  </si>
  <si>
    <t>移動１日中２．０・夜間０．５</t>
  </si>
  <si>
    <t>移動１日中２．０・夜間０．５・２人</t>
  </si>
  <si>
    <t>移動１日中２．０・夜間１．０</t>
  </si>
  <si>
    <t>移動１日中２．０・夜間１．０・２人</t>
  </si>
  <si>
    <t>移動１日中２．５・夜間０．５</t>
  </si>
  <si>
    <t>移動１日中２．５・夜間０．５・２人</t>
  </si>
  <si>
    <t>移動１深夜０．５・早朝２．０・日中０．５</t>
  </si>
  <si>
    <t>(4)深夜増分
 １時間３０分以上
 ２時間未満</t>
  </si>
  <si>
    <t>(5)深夜増分
 ２時間以上
 ２時間３０分未満</t>
  </si>
  <si>
    <t>(6)深夜増分
 ２時間３０分以上
 ３時間未満</t>
  </si>
  <si>
    <t>(7)深夜増分
 ３時間以上
 ３時間３０分未満</t>
  </si>
  <si>
    <t>(8)深夜増分
 ３時間３０分以上
 ４時間未満</t>
  </si>
  <si>
    <t>(9)深夜増分
 ４時間以上
 ４時間３０分未満</t>
  </si>
  <si>
    <t>(10)深夜増分
 ４時間３０分以上
 ５時間未満</t>
  </si>
  <si>
    <t>(11)深夜増分
 ５時間以上
 ５時間３０分未満</t>
  </si>
  <si>
    <t>(12)深夜増分
 ５時間３０分以上
 ６時間未満</t>
  </si>
  <si>
    <t>(13)深夜増分
 ６時間以上
 ６時間３０分未満</t>
  </si>
  <si>
    <t>サービスコード</t>
  </si>
  <si>
    <t>×</t>
  </si>
  <si>
    <t>A</t>
  </si>
  <si>
    <t>B</t>
  </si>
  <si>
    <t>A</t>
  </si>
  <si>
    <t>B</t>
  </si>
  <si>
    <t>×</t>
  </si>
  <si>
    <t>(三)夜間
 １時間以上
 １時間３０分未満</t>
  </si>
  <si>
    <t>(四)夜間
 １時間３０分以上
 ２時間未満</t>
  </si>
  <si>
    <t>(五)夜間
 ２時間以上
 ２時間３０分未満</t>
  </si>
  <si>
    <t>夜間の場合</t>
  </si>
  <si>
    <t>(1)深夜
 ３０分未満</t>
  </si>
  <si>
    <t>(一)日中
 ３０分未満</t>
  </si>
  <si>
    <t>1回につき</t>
  </si>
  <si>
    <t>A</t>
  </si>
  <si>
    <t>×</t>
  </si>
  <si>
    <t>B</t>
  </si>
  <si>
    <t>(1)夜間 ３０分未満</t>
  </si>
  <si>
    <t>(一)深夜
 ３０分未満</t>
  </si>
  <si>
    <t>(ニ)深夜
 ３０分以上
 1時間未満</t>
  </si>
  <si>
    <t>(三)深夜
 １時間以上
 １時間３０分未満</t>
  </si>
  <si>
    <t>(四)深夜
 １時間３０分以上
 ２時間未満</t>
  </si>
  <si>
    <t>(五)深夜
 ２時間以上
 ２時間３０分未満</t>
  </si>
  <si>
    <t>A</t>
  </si>
  <si>
    <t>B</t>
  </si>
  <si>
    <t>１日目</t>
  </si>
  <si>
    <t>２日目</t>
  </si>
  <si>
    <t>(３)深夜
 ３０分未満</t>
  </si>
  <si>
    <t>(一)早朝
 ３０分以上１時間　　未満</t>
  </si>
  <si>
    <t>サービスコード</t>
  </si>
  <si>
    <t>算定項目</t>
  </si>
  <si>
    <t>B</t>
  </si>
  <si>
    <t>1回につき</t>
  </si>
  <si>
    <t>×</t>
  </si>
  <si>
    <t>A</t>
  </si>
  <si>
    <t>×</t>
  </si>
  <si>
    <t>B</t>
  </si>
  <si>
    <t>×</t>
  </si>
  <si>
    <t>A</t>
  </si>
  <si>
    <t>A</t>
  </si>
  <si>
    <t>B</t>
  </si>
  <si>
    <t>ロ　移動支援（身体介護を伴う場合）　（深夜増分）</t>
  </si>
  <si>
    <t>ロ　移動支援（身体介護を伴う場合）　（早朝増分）</t>
  </si>
  <si>
    <t>ロ　移動支援（身体介護を伴う場合）　（夜間増分）</t>
  </si>
  <si>
    <t>ロ　移動支援（身体介護を伴う場合）　（日中増分)</t>
  </si>
  <si>
    <t>ロ　移動支援（身体介護を伴う場合）　（日中＋夜間＋深夜）　　※サービス間隔が２時間未満の場合</t>
  </si>
  <si>
    <t>ロ　移動支援（身体介護を伴う場合）　（早朝＋日中＋夜間）　　※サービス間隔が２時間未満の場合</t>
  </si>
  <si>
    <t>ロ　移動支援（身体介護を伴う場合）　（深夜＋日中）　　※サービス間隔が２時間未満の場合</t>
  </si>
  <si>
    <t>ロ　移動支援（身体介護を伴う場合）　（深夜＋早朝＋日中）　　※サービス間隔が２時間未満の場合</t>
  </si>
  <si>
    <t>ロ　移動支援（身体介護を伴う場合）　（夜間＋深夜）</t>
  </si>
  <si>
    <t>ロ　移動支援（身体介護を伴う場合）　（日中＋夜間）</t>
  </si>
  <si>
    <t>ロ　移動支援（身体介護を伴う場合）　（深夜＋早朝＋日中）</t>
  </si>
  <si>
    <t>ロ　移動支援（身体介護を伴う場合）　（早朝＋日中）</t>
  </si>
  <si>
    <t>ロ　移動支援（身体介護を伴う場合）　（深夜＋早朝）</t>
  </si>
  <si>
    <t>ロ　移動支援（身体介護を伴う場合）　（深夜のみ）</t>
  </si>
  <si>
    <t>ロ　移動支援（身体介護を伴う場合）　（早朝のみ）</t>
  </si>
  <si>
    <t>ロ　移動支援（身体介護を伴う場合）　（夜間のみ）</t>
  </si>
  <si>
    <t>ロ　移動支援（身体介護を伴う場合）　（日中のみ）</t>
  </si>
  <si>
    <t>(1)深夜３０分未満</t>
  </si>
  <si>
    <t>(一)早朝１時間３０分以上</t>
  </si>
  <si>
    <t>２時間未満</t>
  </si>
  <si>
    <t>(一)早朝
 １時間以上１時間３０分未満</t>
  </si>
  <si>
    <t>(一)早朝　１時間以上１時間３０分</t>
  </si>
  <si>
    <t>(２)深夜　３０分以上１時間</t>
  </si>
  <si>
    <t>(４)深夜
 ３０分以上１時間未満</t>
  </si>
  <si>
    <t>(５)深夜１時間以上１時間３０分</t>
  </si>
  <si>
    <t>(７)深夜
 ３０分以上１時間未満</t>
  </si>
  <si>
    <t>(８)深夜
 １時間以上１時間３０分未満</t>
  </si>
  <si>
    <t>(９)深夜　１時間３０分以上２時間</t>
  </si>
  <si>
    <t>(一)日中１時間３０分以上２時間</t>
  </si>
  <si>
    <t>(ニ)深夜
 ３０分以上１時間未満</t>
  </si>
  <si>
    <t>(ニ)深夜 ３０分以上１時間未満</t>
  </si>
  <si>
    <t>(三)深夜
 １時間以上１時間３０分</t>
  </si>
  <si>
    <t>(三)深夜 １時間以上１時間３０分</t>
  </si>
  <si>
    <t>(四)深夜 １時間３０分以上２時間</t>
  </si>
  <si>
    <t>(ニ)夜間
 １時間以上１時間３０分未満</t>
  </si>
  <si>
    <t>(一)夜間 ３０分以上１時間未満</t>
  </si>
  <si>
    <t>(一)夜間
 ３０分以上１時間未満</t>
  </si>
  <si>
    <t>(一)夜間 １時間以上１時間３０分</t>
  </si>
  <si>
    <t>(一)夜間
 １時間３０分以上２時間</t>
  </si>
  <si>
    <t>(ニ)日中
 ３０分以上１時間未満</t>
  </si>
  <si>
    <t>(三)日中
 １時間以上１時間３０分</t>
  </si>
  <si>
    <t>(ニ)日中
 ３０分以上1時間未満</t>
  </si>
  <si>
    <t>(ニ)日中３０分以上1時間未満</t>
  </si>
  <si>
    <t>(一)早朝
 ３０分以上１時間未満</t>
  </si>
  <si>
    <t>B</t>
  </si>
  <si>
    <t>1回につき</t>
  </si>
  <si>
    <t>1回につき</t>
  </si>
  <si>
    <t>×</t>
  </si>
  <si>
    <t>サービスコードの構成：</t>
  </si>
  <si>
    <t>サービス種類・サービス種類コード：</t>
  </si>
  <si>
    <t>サービス種類</t>
  </si>
  <si>
    <t>サービス
種類コード</t>
  </si>
  <si>
    <t>サービス
項目コード</t>
  </si>
  <si>
    <t>サービス種類毎に付番</t>
  </si>
  <si>
    <t>サービス内容略称：</t>
  </si>
  <si>
    <t>算定項目を複数合成しているものについては、原則「・」の区切りをつけている。</t>
  </si>
  <si>
    <t>(一)深夜
 ３０分未満</t>
  </si>
  <si>
    <t xml:space="preserve">      ※基本的には、サービスコード表に記載してある単位が利用者負担額となる。</t>
  </si>
  <si>
    <t>サービスコードの見方：</t>
  </si>
  <si>
    <t>移動１深夜０．５・早朝１．５・日中１．０</t>
  </si>
  <si>
    <t xml:space="preserve">      ※基本的には、サービスコード表に記載してある単位が利用者負担額となる。</t>
  </si>
  <si>
    <t xml:space="preserve">  例２）１７：３０から１８：３０の間、移動支援(身体介護なし)のサービス提供を行った場合</t>
  </si>
  <si>
    <t xml:space="preserve">  例３）７：３０から１９：００の間、移動支援（身体介護なし）のサービス提供を行った場合</t>
  </si>
  <si>
    <t xml:space="preserve">    ② 明細書にはそれぞれのコードごとにサービス内容欄、算定単位額欄を記入する。</t>
  </si>
  <si>
    <t xml:space="preserve">  例４）７：４５から１８：４０の間、移動支援（身体介護付）のサービス提供を行った場合</t>
  </si>
  <si>
    <t xml:space="preserve">     ※基本的には、サービスコード表に記載してある単位が利用者負担額となる。</t>
  </si>
  <si>
    <t>(７)日中
 ３０分未満</t>
  </si>
  <si>
    <t>(一)夜間
 ３０分未満</t>
  </si>
  <si>
    <t>(１)早朝
 ３０分未満</t>
  </si>
  <si>
    <t>(1)日中増分
 ３０分未満</t>
  </si>
  <si>
    <t>1回につき</t>
  </si>
  <si>
    <t>×</t>
  </si>
  <si>
    <t>(2)日中増分
 ３０分以上
 １時間未満</t>
  </si>
  <si>
    <t>(3)日中増分
 １時間以上
 １時間３０分未満</t>
  </si>
  <si>
    <t>(4)日中増分
 １時間３０分以上
 ２時間未満</t>
  </si>
  <si>
    <t>(5)日中増分
 ２時間以上
 ２時間３０分未満</t>
  </si>
  <si>
    <t>(6)日中増分
 ２時間３０分以上
 ３時間未満</t>
  </si>
  <si>
    <t>(7)日中増分
 ３時間以上
 ３時間３０分未満</t>
  </si>
  <si>
    <t>(8)日中増分
 ３時間３０分以上
 ４時間未満</t>
  </si>
  <si>
    <t>(9)日中増分
 ４時間以上
 ４時間３０分未満</t>
  </si>
  <si>
    <t>(10)日中増分
 ４時間３０分以上
 ５時間未満</t>
  </si>
  <si>
    <t>(11)日中増分
 ５時間以上
 ５時間３０分未満</t>
  </si>
  <si>
    <t>(12)日中増分
 ５時間３０分以上
 ６時間未満</t>
  </si>
  <si>
    <t>(13)日中増分
 ６時間以上
 ６時間３０分未満</t>
  </si>
  <si>
    <t>(14)日中増分
 ６時間３０分以上
 ７時間未満</t>
  </si>
  <si>
    <t>(15)日中増分
 ７時間以上
 ７時間３０分未満</t>
  </si>
  <si>
    <t>(16)日中増分
 ７時間３０分以上
 ８時間未満</t>
  </si>
  <si>
    <t>(17)日中増分
 ８時間以上
 ８時間３０分未満</t>
  </si>
  <si>
    <t>(18)日中増分
 ８時間３０分以上
 ９時間未満</t>
  </si>
  <si>
    <t>(19)日中増分
 ９時間以上
 ９時間３０分未満</t>
  </si>
  <si>
    <t>(20)日中増分
 ９時間３０分以上
 １０時間未満</t>
  </si>
  <si>
    <t>(21)日中増分
 １０時間以上
 １０時間３０分未満</t>
  </si>
  <si>
    <t>(1)早朝増分
 ３０分未満</t>
  </si>
  <si>
    <t>(2)早朝増分
 ３０分以上
 １時間未満</t>
  </si>
  <si>
    <t>(3)早朝増分
 １時間以上
 １時間３０分未満</t>
  </si>
  <si>
    <t>(4)早朝増分
 １時間３０分以上
 ２時間未満</t>
  </si>
  <si>
    <t>(5)早朝増分
 ２時間以上
 ２時間３０分未満</t>
  </si>
  <si>
    <t>(1)夜間増分
 ３０分未満</t>
  </si>
  <si>
    <t>(2)夜間増分
 ３０分以上
 １時間未満</t>
  </si>
  <si>
    <t>(3)夜間増分
 １時間以上
 １時間３０分未満</t>
  </si>
  <si>
    <t>(4)夜間増分
 １時間３０分以上
 ２時間未満</t>
  </si>
  <si>
    <t>(5)夜間増分
 ２時間以上
 ２時間３０分未満</t>
  </si>
  <si>
    <t>(6)夜間増分
 ２時間３０分以上
 ３時間未満</t>
  </si>
  <si>
    <t>(7)夜間増分
 ３時間以上
 ３時間３０分未満</t>
  </si>
  <si>
    <t>(8)夜間増分
 ３時間３０分以上
 ４時間未満</t>
  </si>
  <si>
    <t>(9)夜間増分
 ４時間以上
 ４時間３０分未満</t>
  </si>
  <si>
    <t>(1)深夜増分
 ３０分未満</t>
  </si>
  <si>
    <t>(2)深夜増分
 ３０分以上
 １時間未満</t>
  </si>
  <si>
    <t>(3)深夜増分
 １時間以上
 １時間３０分未満</t>
  </si>
  <si>
    <t>(６)深夜
 ３０分未満</t>
  </si>
  <si>
    <t>(一)早朝
 ３０分未満</t>
  </si>
  <si>
    <t>1回につき</t>
  </si>
  <si>
    <t>×</t>
  </si>
  <si>
    <t>×</t>
  </si>
  <si>
    <t>(2)深夜
 ３０分以上
 １時間未満</t>
  </si>
  <si>
    <t>(3)深夜
 １時間以上
 １時間３０分未満</t>
  </si>
  <si>
    <t>(4)深夜
 １時間３０分以上
 ２時間未満</t>
  </si>
  <si>
    <t>(5)深夜
 ２時間以上
 ２時間３０分未満</t>
  </si>
  <si>
    <t>移動２深夜０．５・早朝０．５</t>
  </si>
  <si>
    <t>移動２深夜０．５・早朝０．５・２人</t>
  </si>
  <si>
    <t>移動２深夜０．５・早朝１．０</t>
  </si>
  <si>
    <t>移動２深夜０．５・早朝１．０・２人</t>
  </si>
  <si>
    <t>移動２深夜１．０・早朝０．５</t>
  </si>
  <si>
    <t>移動２深夜１．０・早朝０．５・２人</t>
  </si>
  <si>
    <t>未満</t>
  </si>
  <si>
    <t>未満</t>
  </si>
  <si>
    <t>移動１深夜０．５・早朝２．０・日中０．５・２人</t>
  </si>
  <si>
    <t>移動１夜間０．５・深夜０．５</t>
  </si>
  <si>
    <t>移動１夜間０．５・深夜０．５・２人</t>
  </si>
  <si>
    <t>移動１夜間０．５・深夜１．０</t>
  </si>
  <si>
    <t>移動１夜間０．５・深夜１．０・２人</t>
  </si>
  <si>
    <t>移動１夜間０．５・深夜１．５</t>
  </si>
  <si>
    <t>移動１夜間０．５・深夜１．５・２人</t>
  </si>
  <si>
    <t>移動１夜間０．５・深夜２．０</t>
  </si>
  <si>
    <t>移動１夜間０．５・深夜２．０・２人</t>
  </si>
  <si>
    <t>移動１夜間０．５・深夜２．５</t>
  </si>
  <si>
    <t>移動１夜間０．５・深夜２．５・２人</t>
  </si>
  <si>
    <t>移動１夜間１．０・深夜０．５</t>
  </si>
  <si>
    <t>移動１夜間１．０・深夜０．５・２人</t>
  </si>
  <si>
    <t>移動１夜間１．０・深夜１．０</t>
  </si>
  <si>
    <t>移動１夜間１．０・深夜１．０・２人</t>
  </si>
  <si>
    <t>移動１夜間１．０・深夜１．５</t>
  </si>
  <si>
    <t>移動１夜間１．０・深夜１．５・２人</t>
  </si>
  <si>
    <t>移動１夜間１．０・深夜２．０</t>
  </si>
  <si>
    <t>移動１夜間１．０・深夜２．０・２人</t>
  </si>
  <si>
    <t>移動１夜間１．５・深夜０．５</t>
  </si>
  <si>
    <t>移動１夜間１．５・深夜０．５・２人</t>
  </si>
  <si>
    <t>移動１夜間１．５・深夜１．０</t>
  </si>
  <si>
    <t>移動１夜間１．５・深夜１．０・２人</t>
  </si>
  <si>
    <t>移動１夜間１．５・深夜１．５</t>
  </si>
  <si>
    <t>移動１夜間１．５・深夜１．５・２人</t>
  </si>
  <si>
    <t>移動１夜間２．０・深夜０．５</t>
  </si>
  <si>
    <t>移動１夜間２．０・深夜０．５・２人</t>
  </si>
  <si>
    <t>移動１夜間２．０・深夜１．０</t>
  </si>
  <si>
    <t>移動１夜間２．０・深夜１．０・２人</t>
  </si>
  <si>
    <t>移動１夜間２．５・深夜０．５</t>
  </si>
  <si>
    <t>移動１夜間２．５・深夜０．５・２人</t>
  </si>
  <si>
    <t>移動１深夜０．５・早朝１．５・日中０．５</t>
  </si>
  <si>
    <t>移動１深夜０．５・早朝１．５・日中０．５・２人</t>
  </si>
  <si>
    <t>移動１深夜０．５・早朝１．５・日中１．０・２人</t>
  </si>
  <si>
    <t>移動１深夜１．０・早朝１．５・日中０．５</t>
  </si>
  <si>
    <t>移動１深夜１．０・早朝１．５・日中０．５・２人</t>
  </si>
  <si>
    <t>移動１深夜０．５・早朝１．０・日中０．５</t>
  </si>
  <si>
    <t>移動１深夜０．５・早朝１．０・日中０．５・２人</t>
  </si>
  <si>
    <t>移動１深夜０．５・早朝１．０・日中１．０</t>
  </si>
  <si>
    <t>移動１深夜０．５・早朝１．０・日中１．０・２人</t>
  </si>
  <si>
    <t>移動１深夜０．５・早朝１．０・日中１．５</t>
  </si>
  <si>
    <t>移動１深夜０．５・早朝１．０・日中１．５・２人</t>
  </si>
  <si>
    <t>移動１深夜１．０・早朝１．０・日中０．５</t>
  </si>
  <si>
    <t>移動１深夜１．０・早朝１．０・日中０．５・２人</t>
  </si>
  <si>
    <t>移動１深夜１．０・早朝１．０・日中１．０</t>
  </si>
  <si>
    <t>移動１深夜１．０・早朝１．０・日中１．０・２人</t>
  </si>
  <si>
    <t>移動１深夜１．５・早朝１．０・日中０．５</t>
  </si>
  <si>
    <t>移動１深夜１．５・早朝１．０・日中０．５・２人</t>
  </si>
  <si>
    <t>移動１深夜０．５・早朝０．５・日中０．５</t>
  </si>
  <si>
    <t>移動１深夜０．５・早朝０．５・日中０．５・２人</t>
  </si>
  <si>
    <t>移動１深夜０．５・早朝０．５・日中１．０</t>
  </si>
  <si>
    <t>移動１深夜０．５・早朝０．５・日中１．０・２人</t>
  </si>
  <si>
    <t>移動１深夜０．５・早朝０．５・日中１．５</t>
  </si>
  <si>
    <t>移動１深夜０．５・早朝０．５・日中１．５・２人</t>
  </si>
  <si>
    <t>移動１深夜０．５・早朝０．５・日中２．０</t>
  </si>
  <si>
    <t>移動１深夜０．５・早朝０．５・日中２．０・２人</t>
  </si>
  <si>
    <t>移動１深夜１．０・早朝０．５・日中０．５</t>
  </si>
  <si>
    <t>移動１深夜１．０・早朝０．５・日中０．５・２人</t>
  </si>
  <si>
    <t>移動１深夜１．０・早朝０．５・日中１．０</t>
  </si>
  <si>
    <t>移動１深夜１．０・早朝０．５・日中１．０・２人</t>
  </si>
  <si>
    <t>移動１深夜１．０・早朝０．５・日中１．５</t>
  </si>
  <si>
    <t>移動１深夜１．０・早朝０．５・日中１．５・２人</t>
  </si>
  <si>
    <t>移動１深夜１．５・早朝０．５・日中０．５</t>
  </si>
  <si>
    <t>移動１深夜１．５・早朝０．５・日中０．５・２人</t>
  </si>
  <si>
    <t>移動１深夜１．５・早朝０．５・日中１．０</t>
  </si>
  <si>
    <t>移動１深夜１．５・早朝０．５・日中１．０・２人</t>
  </si>
  <si>
    <t>移動１深夜２．０・早朝０．５・日中０．５</t>
  </si>
  <si>
    <t>移動１深夜２．０・早朝０．５・日中０．５・２人</t>
  </si>
  <si>
    <t>移動１深夜０．５・日中０．５</t>
  </si>
  <si>
    <t>移動１深夜０．５・日中０．５・２人</t>
  </si>
  <si>
    <t>移動１深夜０．５・日中１．０</t>
  </si>
  <si>
    <t>移動１深夜０．５・日中１．０・２人</t>
  </si>
  <si>
    <t>移動１深夜０．５・日中１．５</t>
  </si>
  <si>
    <t>移動１深夜０．５・日中１．５・２人</t>
  </si>
  <si>
    <t>移動１深夜０．５・日中２．０</t>
  </si>
  <si>
    <t>移動１深夜０．５・日中２．０・２人</t>
  </si>
  <si>
    <t>移動１深夜０．５・日中２．５</t>
  </si>
  <si>
    <t>移動支援事業単位数サービスコードの算定項目に対応した略称名称であり、最大３０文字</t>
  </si>
  <si>
    <t>としている。</t>
  </si>
  <si>
    <t>移動１深夜０．５・日中２．５・２人</t>
  </si>
  <si>
    <t>移動１深夜１．０・日中０．５</t>
  </si>
  <si>
    <t>移動１深夜１．０・日中０．５・２人</t>
  </si>
  <si>
    <t>移動１深夜１．０・日中１．０</t>
  </si>
  <si>
    <t>移動１深夜１．０・日中１．０・２人</t>
  </si>
  <si>
    <t>移動１深夜１．０・日中１．５</t>
  </si>
  <si>
    <t>移動１深夜１．０・日中１．５・２人</t>
  </si>
  <si>
    <t>移動１深夜１．０・日中２．０</t>
  </si>
  <si>
    <t>移動１深夜１．０・日中２．０・２人</t>
  </si>
  <si>
    <t>移動１深夜１．５・日中０．５</t>
  </si>
  <si>
    <t>移動１深夜１．５・日中０．５・２人</t>
  </si>
  <si>
    <t>移動１深夜１．５・日中１．０</t>
  </si>
  <si>
    <t>移動１深夜１．５・日中１．０・２人</t>
  </si>
  <si>
    <t>移動１深夜１．５・日中１．５</t>
  </si>
  <si>
    <t>移動１深夜１．５・日中１．５・２人</t>
  </si>
  <si>
    <t>移動１深夜２．０・日中０．５</t>
  </si>
  <si>
    <t>移動１深夜２．０・日中０．５・２人</t>
  </si>
  <si>
    <t>移動１深夜２．０・日中１．０</t>
  </si>
  <si>
    <t>移動１深夜２．０・日中１．０・２人</t>
  </si>
  <si>
    <t>移動１深夜２．５・日中０．５</t>
  </si>
  <si>
    <t>移動１深夜２．５・日中０．５・２人</t>
  </si>
  <si>
    <t>移動１日中０．５・夜間２．０・深夜０．５</t>
  </si>
  <si>
    <t>移動１日中０．５・夜間２．０・深夜０．５・２人</t>
  </si>
  <si>
    <t>移動１日中０．５・夜間１．５・深夜０．５</t>
  </si>
  <si>
    <t>移動１日中０．５・夜間１．５・深夜０．５・２人</t>
  </si>
  <si>
    <t>移動１日中０．５・夜間１．５・深夜１．０</t>
  </si>
  <si>
    <t>移動１日中０．５・夜間１．５・深夜１．０・２人</t>
  </si>
  <si>
    <t>移動１日中１．０・夜間１．５・深夜０．５</t>
  </si>
  <si>
    <t>移動１日中１．０・夜間１．５・深夜０．５・２人</t>
  </si>
  <si>
    <t>移動１日中０．５・夜間１．０・深夜０．５</t>
  </si>
  <si>
    <t>移動１日中０．５・夜間１．０・深夜０．５・２人</t>
  </si>
  <si>
    <t>移動１日中０．５・夜間１．０・深夜１．０</t>
  </si>
  <si>
    <t>移動１日中０．５・夜間１．０・深夜１．０・２人</t>
  </si>
  <si>
    <t>移動１日中０．５・夜間１．０・深夜１．５</t>
  </si>
  <si>
    <t>移動１日中０．５・夜間１．０・深夜１．５・２人</t>
  </si>
  <si>
    <t>移動１日中１．０・夜間１．０・深夜０．５</t>
  </si>
  <si>
    <t>移動１日中１．０・夜間１．０・深夜０．５・２人</t>
  </si>
  <si>
    <t>移動１日中１．０・夜間１．０・深夜１．０</t>
  </si>
  <si>
    <t>移動１日中１．０・夜間１．０・深夜１．０・２人</t>
  </si>
  <si>
    <t>移動１日中１．５・夜間１．０・深夜０．５</t>
  </si>
  <si>
    <t>移動１日中１．５・夜間１．０・深夜０．５・２人</t>
  </si>
  <si>
    <t>移動１日中０．５・夜間０．５・深夜０．５</t>
  </si>
  <si>
    <t>移動１日中０．５・夜間０．５・深夜０．５・２人</t>
  </si>
  <si>
    <t>移動１日中０．５・夜間０．５・深夜１．０</t>
  </si>
  <si>
    <t>移動１日中０．５・夜間０．５・深夜１．０・２人</t>
  </si>
  <si>
    <t>移動１日中０．５・夜間０．５・深夜１．５</t>
  </si>
  <si>
    <t>移動１日中０．５・夜間０．５・深夜１．５・２人</t>
  </si>
  <si>
    <t>移動１日中０．５・夜間０．５・深夜２．０</t>
  </si>
  <si>
    <t>移動１日中０．５・夜間０．５・深夜２．０・２人</t>
  </si>
  <si>
    <t>移動１日中１．０・夜間０．５・深夜０．５</t>
  </si>
  <si>
    <t>移動１日中１．０・夜間０．５・深夜０．５・２人</t>
  </si>
  <si>
    <t>移動１日中１．０・夜間０．５・深夜１．０</t>
  </si>
  <si>
    <t>移動１日中１．０・夜間０．５・深夜１．０・２人</t>
  </si>
  <si>
    <t>移動１日中１．０・夜間０．５・深夜１．５</t>
  </si>
  <si>
    <t>移動１日中１．０・夜間０．５・深夜１．５・２人</t>
  </si>
  <si>
    <t>移動１日中１．５・夜間０．５・深夜０．５</t>
  </si>
  <si>
    <t>移動１日中１．５・夜間０．５・深夜０．５・２人</t>
  </si>
  <si>
    <t>移動１日中１．５・夜間０．５・深夜１．０</t>
  </si>
  <si>
    <t>移動１日中１．５・夜間０．５・深夜１．０・２人</t>
  </si>
  <si>
    <t>移動１日中２．０・夜間０．５・深夜０．５</t>
  </si>
  <si>
    <t>移動１日中２．０・夜間０．５・深夜０．５・２人</t>
  </si>
  <si>
    <t>移動１早朝０．５・日中２．０・夜間０．５</t>
  </si>
  <si>
    <t>移動１早朝０．５・日中２．０・夜間０．５・２人</t>
  </si>
  <si>
    <t>移動１日中増０．５</t>
  </si>
  <si>
    <t>移動１日中増０．５・２人</t>
  </si>
  <si>
    <t>移動１日中増１．０</t>
  </si>
  <si>
    <t>移動１日中増１．０・２人</t>
  </si>
  <si>
    <t>移動１日中増１．５</t>
  </si>
  <si>
    <t>移動１日中増１．５・２人</t>
  </si>
  <si>
    <t>移動１日中増２．０</t>
  </si>
  <si>
    <t>移動１日中増２．０・２人</t>
  </si>
  <si>
    <t>移動１日中増２．５</t>
  </si>
  <si>
    <t>移動１日中増２．５・２人</t>
  </si>
  <si>
    <t>移動１日中増３．０</t>
  </si>
  <si>
    <t>移動１日中増３．０・２人</t>
  </si>
  <si>
    <t>移動１日中増３．５</t>
  </si>
  <si>
    <t>移動１日中増３．５・２人</t>
  </si>
  <si>
    <t>移動１日中増４．０</t>
  </si>
  <si>
    <t>移動１日中増４．０・２人</t>
  </si>
  <si>
    <t>移動１日中増４．５</t>
  </si>
  <si>
    <t>移動１日中増４．５・２人</t>
  </si>
  <si>
    <t>移動１日中増５．０</t>
  </si>
  <si>
    <t>移動１日中増５．０・２人</t>
  </si>
  <si>
    <t>移動１日中増５．５</t>
  </si>
  <si>
    <t>移動１日中増５．５・２人</t>
  </si>
  <si>
    <t>移動１日中増６．０</t>
  </si>
  <si>
    <t>移動１日中増６．０・２人</t>
  </si>
  <si>
    <t>移動１日中増６．５</t>
  </si>
  <si>
    <t>移動１日中増６．５・２人</t>
  </si>
  <si>
    <t>移動１日中増７．０</t>
  </si>
  <si>
    <t>移動１日中増７．０・２人</t>
  </si>
  <si>
    <t>移動１日中増７．５</t>
  </si>
  <si>
    <t>移動１日中増７．５・２人</t>
  </si>
  <si>
    <t>移動１日中増８．０</t>
  </si>
  <si>
    <t>移動１日中増８．０・２人</t>
  </si>
  <si>
    <t>移動１日中増８．５</t>
  </si>
  <si>
    <t>移動１日中増８．５・２人</t>
  </si>
  <si>
    <t>移動１日中増９．０</t>
  </si>
  <si>
    <t>移動１日中増９．０・２人</t>
  </si>
  <si>
    <t>移動１日中増９．５</t>
  </si>
  <si>
    <t>移動１日中増９．５・２人</t>
  </si>
  <si>
    <t>移動１日中増１０．０</t>
  </si>
  <si>
    <t>移動１日中増１０．０・２人</t>
  </si>
  <si>
    <t>移動１日中増１０．５</t>
  </si>
  <si>
    <t>移動１日中増１０．５・２人</t>
  </si>
  <si>
    <t>移動１早朝増０．５</t>
  </si>
  <si>
    <t>移動１早朝増０．５・２人</t>
  </si>
  <si>
    <t>移動１早朝増１．０</t>
  </si>
  <si>
    <t>移動１早朝増１．０・２人</t>
  </si>
  <si>
    <t>移動１早朝増１．５</t>
  </si>
  <si>
    <t>移動１早朝増１．５・２人</t>
  </si>
  <si>
    <t>移動１早朝増２．０</t>
  </si>
  <si>
    <t>移動１早朝増２．０・２人</t>
  </si>
  <si>
    <t>移動１早朝増２．５</t>
  </si>
  <si>
    <t>移動１早朝増２．５・２人</t>
  </si>
  <si>
    <t>移動１夜間増０．５</t>
  </si>
  <si>
    <t>移動１夜間増０．５・２人</t>
  </si>
  <si>
    <t>移動１夜間増１．０</t>
  </si>
  <si>
    <t>移動１夜間増１．０・２人</t>
  </si>
  <si>
    <t>移動１夜間増１．５</t>
  </si>
  <si>
    <t>移動１夜間増１．５・２人</t>
  </si>
  <si>
    <t>移動１夜間増２．０</t>
  </si>
  <si>
    <t>移動１夜間増２．０・２人</t>
  </si>
  <si>
    <t>移動１夜間増２．５</t>
  </si>
  <si>
    <t>移動１夜間増２．５・２人</t>
  </si>
  <si>
    <t>移動１夜間増３．０</t>
  </si>
  <si>
    <t>移動１夜間増３．０・２人</t>
  </si>
  <si>
    <t>移動１夜間増３．５</t>
  </si>
  <si>
    <t>移動１夜間増３．５・２人</t>
  </si>
  <si>
    <t>移動１夜間増４．０</t>
  </si>
  <si>
    <t>移動１夜間増４．０・２人</t>
  </si>
  <si>
    <t>移動１夜間増４．５</t>
  </si>
  <si>
    <t>移動１夜間増４．５・２人</t>
  </si>
  <si>
    <t>移動１深夜増０．５</t>
  </si>
  <si>
    <t>移動１深夜増０．５・２人</t>
  </si>
  <si>
    <t>移動１深夜増１．０</t>
  </si>
  <si>
    <t>移動１深夜増１．０・２人</t>
  </si>
  <si>
    <t>移動１深夜増１．５</t>
  </si>
  <si>
    <t>移動１深夜増１．５・２人</t>
  </si>
  <si>
    <t>移動１深夜増２．０</t>
  </si>
  <si>
    <t>移動１深夜増２．０・２人</t>
  </si>
  <si>
    <t>移動１深夜増２．５</t>
  </si>
  <si>
    <t>移動１深夜増２．５・２人</t>
  </si>
  <si>
    <t>移動１深夜増３．０</t>
  </si>
  <si>
    <t>移動１深夜増３．０・２人</t>
  </si>
  <si>
    <t>移動１深夜増３．５</t>
  </si>
  <si>
    <t>移動１深夜増３．５・２人</t>
  </si>
  <si>
    <t>移動１深夜増４．０</t>
  </si>
  <si>
    <t>移動１深夜増４．０・２人</t>
  </si>
  <si>
    <t>移動１深夜増４．５</t>
  </si>
  <si>
    <t>移動１深夜増４．５・２人</t>
  </si>
  <si>
    <t>移動１深夜増５．０</t>
  </si>
  <si>
    <t>移動１深夜増５．０・２人</t>
  </si>
  <si>
    <t>移動１深夜増５．５</t>
  </si>
  <si>
    <t>移動１深夜増５．５・２人</t>
  </si>
  <si>
    <t>移動１深夜増６．０</t>
  </si>
  <si>
    <t>移動１深夜増６．０・２人</t>
  </si>
  <si>
    <t>移動１深夜増６．５</t>
  </si>
  <si>
    <t>移動１深夜増６．５・２人</t>
  </si>
  <si>
    <t>２人目の移動支援従業者による場合</t>
  </si>
  <si>
    <t>２人目の移動支援従事者による場合</t>
  </si>
  <si>
    <t>(一)日中３０分未満</t>
  </si>
  <si>
    <t>×</t>
  </si>
  <si>
    <t>(１)日中
 ３０分未満</t>
  </si>
  <si>
    <t>(2)早朝
 ３０分以上
　１時間未満</t>
  </si>
  <si>
    <t>(ニ)早朝
 ３０分以上
 1時間未満</t>
  </si>
  <si>
    <t>(1)早朝
 ３０分未満</t>
  </si>
  <si>
    <t>1回につき</t>
  </si>
  <si>
    <t>×</t>
  </si>
  <si>
    <t>(ニ)日中
 ３０分以上
 1時間未満</t>
  </si>
  <si>
    <t>(2)早朝
 ３０分以上
 １時間未満</t>
  </si>
  <si>
    <t>算定項目</t>
  </si>
  <si>
    <t>(1)日中３０分未満</t>
  </si>
  <si>
    <t>(一)夜間３０分未満</t>
  </si>
  <si>
    <t>(ニ)夜間３０分以上1時間未満</t>
  </si>
  <si>
    <t>A</t>
  </si>
  <si>
    <t>(2)日中３０分以上１時間未満</t>
  </si>
  <si>
    <t>１回につき</t>
  </si>
  <si>
    <t>1回につき</t>
  </si>
  <si>
    <t>(1)日中増分
 ３０分未満</t>
  </si>
  <si>
    <t>(2)日中増分
 ３０分以上
 １時間未満</t>
  </si>
  <si>
    <t>(3)日中増分
 １時間以上
 １時間３０分未満</t>
  </si>
  <si>
    <t>(4)日中増分
 １時間３０分以上
 ２時間未満</t>
  </si>
  <si>
    <t>(5)日中増分
 ２時間以上
 ２時間３０分未満</t>
  </si>
  <si>
    <t>サービス内容略称</t>
  </si>
  <si>
    <t>算定項目</t>
  </si>
  <si>
    <t>合成</t>
  </si>
  <si>
    <t>算定</t>
  </si>
  <si>
    <t>種類</t>
  </si>
  <si>
    <t>項目</t>
  </si>
  <si>
    <t>単位数</t>
  </si>
  <si>
    <t>単位</t>
  </si>
  <si>
    <t>(1)日中
 ３０分未満</t>
  </si>
  <si>
    <t>1回につき</t>
  </si>
  <si>
    <t>×</t>
  </si>
  <si>
    <t>単位</t>
  </si>
  <si>
    <t>(2)日中
 ３０分以上
 １時間未満</t>
  </si>
  <si>
    <t>(3)日中
 １時間以上
 １時間３０分未満</t>
  </si>
  <si>
    <t>(4)日中
 １時間３０分以上
 ２時間未満</t>
  </si>
  <si>
    <t>(5)日中
 ２時間以上
 ２時間３０分未満</t>
  </si>
  <si>
    <t>(6)日中
 ２時間３０分以上
 ３時間未満</t>
  </si>
  <si>
    <t>(7)日中
 ３時間以上
 ３時間３０分未満</t>
  </si>
  <si>
    <t>(8)日中
 ３時間３０分以上
 ４時間未満</t>
  </si>
  <si>
    <t>(9)日中
 ４時間以上
 ４時間３０分未満</t>
  </si>
  <si>
    <t>(10)日中
 ４時間３０分以上
 ５時間未満</t>
  </si>
  <si>
    <t>(11)日中
 ５時間以上
 ５時間３０分未満</t>
  </si>
  <si>
    <t>(12)日中
 ５時間３０分以上
 ６時間未満</t>
  </si>
  <si>
    <t>(13)日中
 ６時間以上
 ６時間３０分未満</t>
  </si>
  <si>
    <t>(14)日中
 ６時間３０分以上
 ７時間未満</t>
  </si>
  <si>
    <t>(15)日中
 ７時間以上
 ７時間３０分未満</t>
  </si>
  <si>
    <t>(16)日中
 ７時間３０分以上
 ８時間未満</t>
  </si>
  <si>
    <t>(17)日中
 ８時間以上
 ８時間３０分未満</t>
  </si>
  <si>
    <t>(18)日中
 ８時間３０分以上
 ９時間未満</t>
  </si>
  <si>
    <t>(19)日中
 ９時間以上
 ９時間３０分未満</t>
  </si>
  <si>
    <t>(20)日中
 ９時間３０分以上
 １０時間未満</t>
  </si>
  <si>
    <t>(21)日中
 １０時間以上
 １０時間３０分未満</t>
  </si>
  <si>
    <t>(1)早朝
 ３０分未満</t>
  </si>
  <si>
    <t>(2)早朝
 ３０分以上
 １時間未満</t>
  </si>
  <si>
    <t>早朝の
　　場合</t>
  </si>
  <si>
    <t>(3)早朝
 １時間以上
 １時間３０分未満</t>
  </si>
  <si>
    <t>×</t>
  </si>
  <si>
    <t>加算</t>
  </si>
  <si>
    <t>(4)早朝
 １時間３０分以上
 ２時間未満</t>
  </si>
  <si>
    <t>(5)早朝
 ２時間以上
 ２時間３０分未満</t>
  </si>
  <si>
    <t>(1)夜間
 ３０分未満</t>
  </si>
  <si>
    <t>(2)夜間
 ３０分以上
 １時間未満</t>
  </si>
  <si>
    <t>夜間の
　　場合</t>
  </si>
  <si>
    <t>(3)夜間
 １時間以上
 １時間３０分未満</t>
  </si>
  <si>
    <t>(4)夜間
 １時間３０分以上
 ２時間未満</t>
  </si>
  <si>
    <t>(5)夜間
 ２時間以上
 ２時間３０分未満</t>
  </si>
  <si>
    <t>(6)夜間
 ２時間３０分以上
 ３時間未満</t>
  </si>
  <si>
    <t>(7)夜間
 ３時間以上
 ３時間３０分未満</t>
  </si>
  <si>
    <t>(8)夜間
 ３時間３０分以上
 ４時間未満</t>
  </si>
  <si>
    <t>(9)夜間
 ４時間以上
 ４時間３０分未満</t>
  </si>
  <si>
    <t>(1)深夜
 ３０分未満</t>
  </si>
  <si>
    <t>(2)深夜
 ３０分以上
 １時間未満</t>
  </si>
  <si>
    <t>深夜の
　　場合</t>
  </si>
  <si>
    <t>(3)深夜
 １時間以上
 １時間３０分未満</t>
  </si>
  <si>
    <t>(4)深夜
 １時間３０分以上
 ２時間未満</t>
  </si>
  <si>
    <t>(5)深夜
 ２時間以上
 ２時間３０分未満</t>
  </si>
  <si>
    <t>(6)深夜
 ２時間３０分以上
 ３時間未満</t>
  </si>
  <si>
    <t>(7)深夜
 ３時間以上
 ３時間３０分未満</t>
  </si>
  <si>
    <t>(8)深夜
 ３時間３０分以上
 ４時間未満</t>
  </si>
  <si>
    <t>(9)深夜
 ４時間以上
 ４時間３０分未満</t>
  </si>
  <si>
    <t>(10)深夜
 ４時間３０分以上
 ５時間未満</t>
  </si>
  <si>
    <t>(11)深夜
 ５時間以上
 ５時間３０分未満</t>
  </si>
  <si>
    <t>(12)深夜
 ５時間３０分以上
 ６時間未満</t>
  </si>
  <si>
    <t>(13)深夜
 ６時間以上
 ６時間３０分未満</t>
  </si>
  <si>
    <t>(一)早朝
 ３０分未満</t>
  </si>
  <si>
    <t>1回につき</t>
  </si>
  <si>
    <t>×</t>
  </si>
  <si>
    <t>(ニ)早朝
 ３０分以上
 1時間未満</t>
  </si>
  <si>
    <t>(三)早朝
 １時間以上
 １時間３０分未満</t>
  </si>
  <si>
    <t>(四)早朝
 １時間３０分以上
 ２時間未満</t>
  </si>
  <si>
    <t>(五)早朝
 ２時間以上
 ２時間３０分未満</t>
  </si>
  <si>
    <t>深夜の場合</t>
  </si>
  <si>
    <t>早朝の場合</t>
  </si>
  <si>
    <t>A</t>
  </si>
  <si>
    <t>×</t>
  </si>
  <si>
    <t>B</t>
  </si>
  <si>
    <t>×</t>
  </si>
  <si>
    <t>(一)日中
 ３０分未満</t>
  </si>
  <si>
    <t>×</t>
  </si>
  <si>
    <t>(ニ)日中
 ３０分以上
 1時間未満</t>
  </si>
  <si>
    <t>(三)日中
 １時間以上
 １時間３０分未満</t>
  </si>
  <si>
    <t>(四)日中
 １時間３０分以上
 ２時間未満</t>
  </si>
  <si>
    <t>(五)日中
 ２時間以上
 ２時間３０分未満</t>
  </si>
  <si>
    <t>(一)夜間
 ３０分未満</t>
  </si>
  <si>
    <t>(ニ)夜間
 ３０分以上
 1時間未満</t>
  </si>
  <si>
    <t>移動２日中０．５</t>
  </si>
  <si>
    <t>移動２日中０．５・２人</t>
  </si>
  <si>
    <t>移動２日中１．０</t>
  </si>
  <si>
    <t>移動２日中１．０・２人</t>
  </si>
  <si>
    <t>移動２日中１．５</t>
  </si>
  <si>
    <t>移動２日中１．５・２人</t>
  </si>
  <si>
    <t>移動２日中２．０</t>
  </si>
  <si>
    <t>移動２日中２．０・２人</t>
  </si>
  <si>
    <t>移動２日中２．５</t>
  </si>
  <si>
    <t>移動２日中２．５・２人</t>
  </si>
  <si>
    <t>移動２日中３．０</t>
  </si>
  <si>
    <t>移動２日中３．０・２人</t>
  </si>
  <si>
    <t>移動２日中３．５</t>
  </si>
  <si>
    <t>移動２日中３．５・２人</t>
  </si>
  <si>
    <t>移動２日中４．０</t>
  </si>
  <si>
    <t>サービス種類コード</t>
  </si>
  <si>
    <t>サービス項目コード</t>
  </si>
  <si>
    <t>合成</t>
  </si>
  <si>
    <t xml:space="preserve">    ①    サービスコード表の“移動1日中2.0”のコードを確認し、単位が“651”となる。</t>
  </si>
  <si>
    <t xml:space="preserve">    ②    明細書のサービス内容欄、算定単位額欄に“移動1日中2.0” “651”を記入。</t>
  </si>
  <si>
    <t xml:space="preserve">    ①  サービスコード表の“移動2日中0.5・夜間0.5”のコードを確認し、単位が“213”となる。</t>
  </si>
  <si>
    <t xml:space="preserve">    ②  明細書のサービス内容欄、算定単位額欄に“移動2日中0.5・夜間0.5”“213”を記入する。</t>
  </si>
  <si>
    <t xml:space="preserve">    ① サービスコード表の“移動2早朝0.5・日中1.0”“移動2日中増9.0”“移動2夜間増1.0”のコードを確認し、
      単位が“293”“1224”“170”となる。</t>
  </si>
  <si>
    <t xml:space="preserve">    ① サービスコード表の“移動1早朝0.5・日中2.5”“移動1日中増7.5”“移動1夜間増0.5”のコードを確認し、
     単位が“875”“1215”“101”となる。</t>
  </si>
  <si>
    <t>(２)日中 ３０分以上１時間未満</t>
  </si>
  <si>
    <t>(３)日中
 ３０分未満</t>
  </si>
  <si>
    <t>(４)日中
 ３０分以上１時間未満</t>
  </si>
  <si>
    <t>(５)日中 １時間以上１時間３０分</t>
  </si>
  <si>
    <t>(６)日中
 ３０分未満</t>
  </si>
  <si>
    <t>(７)日中
 ３０分以上１時間未満</t>
  </si>
  <si>
    <t>(８)日中
 １時間以上１時間３０分未満</t>
  </si>
  <si>
    <t>(９)日中 １時間３０分以上２時間</t>
  </si>
  <si>
    <t>(三)日中 1時間以上１時間３０分</t>
  </si>
  <si>
    <t>(四)日中 １時間３０分以上２時間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</si>
</sst>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  <numFmt numFmtId="179" formatCode="0.0_ "/>
    <numFmt numFmtId="180" formatCode="0_);[Red]\(0\)"/>
    <numFmt numFmtId="181" formatCode="0.0_);[Red]\(0.0\)"/>
    <numFmt numFmtId="182" formatCode="#,##0.0_);[Red]\(#,##0.0\)"/>
    <numFmt numFmtId="183" formatCode="#,##0_);[Red]\(#,##0\)"/>
    <numFmt numFmtId="184" formatCode="0.E+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name val="ＦＡ 丸ゴシックＭ"/>
      <family val="3"/>
    </font>
    <font>
      <sz val="14"/>
      <name val="ＦＡ 丸ゴシックＭ"/>
      <family val="3"/>
    </font>
    <font>
      <sz val="12"/>
      <name val="ＦＡ 丸ゴシックＭ"/>
      <family val="3"/>
    </font>
    <font>
      <sz val="8"/>
      <name val="ＦＡ 丸ゴシックＭ"/>
      <family val="3"/>
    </font>
    <font>
      <b/>
      <sz val="12"/>
      <name val="ＭＳ 明朝"/>
      <family val="1"/>
    </font>
    <font>
      <b/>
      <sz val="8"/>
      <name val="ＦＡ 丸ゴシックＭ"/>
      <family val="3"/>
    </font>
    <font>
      <b/>
      <sz val="12"/>
      <name val="ＦＡ 丸ゴシック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textRotation="255"/>
    </xf>
    <xf numFmtId="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9" fontId="6" fillId="0" borderId="22" xfId="0" applyNumberFormat="1" applyFont="1" applyFill="1" applyBorder="1" applyAlignment="1">
      <alignment horizontal="right" vertical="center"/>
    </xf>
    <xf numFmtId="9" fontId="6" fillId="0" borderId="23" xfId="0" applyNumberFormat="1" applyFont="1" applyFill="1" applyBorder="1" applyAlignment="1">
      <alignment horizontal="right" vertical="center"/>
    </xf>
    <xf numFmtId="178" fontId="6" fillId="0" borderId="22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23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9" fontId="5" fillId="0" borderId="22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9" fontId="5" fillId="0" borderId="23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22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left" vertical="top" wrapText="1"/>
    </xf>
    <xf numFmtId="178" fontId="5" fillId="0" borderId="22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78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178" fontId="5" fillId="0" borderId="0" xfId="0" applyNumberFormat="1" applyFont="1" applyFill="1" applyBorder="1" applyAlignment="1">
      <alignment vertical="top" wrapText="1"/>
    </xf>
    <xf numFmtId="178" fontId="6" fillId="0" borderId="10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9" fontId="6" fillId="0" borderId="17" xfId="0" applyNumberFormat="1" applyFont="1" applyFill="1" applyBorder="1" applyAlignment="1">
      <alignment horizontal="right" vertical="center"/>
    </xf>
    <xf numFmtId="9" fontId="6" fillId="0" borderId="16" xfId="0" applyNumberFormat="1" applyFont="1" applyFill="1" applyBorder="1" applyAlignment="1">
      <alignment horizontal="right" vertical="center"/>
    </xf>
    <xf numFmtId="9" fontId="5" fillId="0" borderId="22" xfId="0" applyNumberFormat="1" applyFont="1" applyFill="1" applyBorder="1" applyAlignment="1">
      <alignment vertical="center" wrapText="1"/>
    </xf>
    <xf numFmtId="9" fontId="5" fillId="0" borderId="0" xfId="0" applyNumberFormat="1" applyFont="1" applyFill="1" applyBorder="1" applyAlignment="1">
      <alignment vertical="center" wrapText="1"/>
    </xf>
    <xf numFmtId="9" fontId="5" fillId="0" borderId="23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9" fontId="6" fillId="0" borderId="20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top"/>
    </xf>
    <xf numFmtId="178" fontId="5" fillId="0" borderId="20" xfId="0" applyNumberFormat="1" applyFont="1" applyFill="1" applyBorder="1" applyAlignment="1">
      <alignment vertical="top" wrapText="1"/>
    </xf>
    <xf numFmtId="178" fontId="5" fillId="0" borderId="17" xfId="0" applyNumberFormat="1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178" fontId="6" fillId="0" borderId="20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horizontal="center" vertical="center"/>
    </xf>
    <xf numFmtId="178" fontId="6" fillId="0" borderId="16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178" fontId="6" fillId="0" borderId="0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9" fontId="10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6" xfId="0" applyFont="1" applyBorder="1" applyAlignment="1">
      <alignment/>
    </xf>
    <xf numFmtId="49" fontId="10" fillId="0" borderId="27" xfId="0" applyNumberFormat="1" applyFont="1" applyBorder="1" applyAlignment="1">
      <alignment vertical="center"/>
    </xf>
    <xf numFmtId="49" fontId="10" fillId="0" borderId="19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49" fontId="10" fillId="0" borderId="0" xfId="0" applyNumberFormat="1" applyFont="1" applyAlignment="1">
      <alignment/>
    </xf>
    <xf numFmtId="0" fontId="4" fillId="0" borderId="0" xfId="0" applyFont="1" applyFill="1" applyAlignment="1">
      <alignment vertic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12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top"/>
    </xf>
    <xf numFmtId="3" fontId="7" fillId="0" borderId="13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Border="1" applyAlignment="1">
      <alignment vertical="top"/>
    </xf>
    <xf numFmtId="3" fontId="7" fillId="0" borderId="14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17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3" fontId="6" fillId="0" borderId="17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0" fillId="34" borderId="14" xfId="0" applyFont="1" applyFill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34" borderId="27" xfId="0" applyFont="1" applyFill="1" applyBorder="1" applyAlignment="1">
      <alignment vertical="center" wrapText="1"/>
    </xf>
    <xf numFmtId="0" fontId="10" fillId="34" borderId="19" xfId="0" applyFont="1" applyFill="1" applyBorder="1" applyAlignment="1">
      <alignment vertical="center" wrapText="1"/>
    </xf>
    <xf numFmtId="0" fontId="10" fillId="34" borderId="15" xfId="0" applyFont="1" applyFill="1" applyBorder="1" applyAlignment="1">
      <alignment vertical="center" wrapText="1"/>
    </xf>
    <xf numFmtId="9" fontId="6" fillId="0" borderId="17" xfId="0" applyNumberFormat="1" applyFont="1" applyFill="1" applyBorder="1" applyAlignment="1">
      <alignment horizontal="right" vertical="center"/>
    </xf>
    <xf numFmtId="9" fontId="6" fillId="0" borderId="16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9" fontId="5" fillId="0" borderId="22" xfId="0" applyNumberFormat="1" applyFont="1" applyFill="1" applyBorder="1" applyAlignment="1">
      <alignment vertical="center" wrapText="1"/>
    </xf>
    <xf numFmtId="9" fontId="5" fillId="0" borderId="0" xfId="0" applyNumberFormat="1" applyFont="1" applyFill="1" applyBorder="1" applyAlignment="1">
      <alignment vertical="center" wrapText="1"/>
    </xf>
    <xf numFmtId="9" fontId="5" fillId="0" borderId="23" xfId="0" applyNumberFormat="1" applyFont="1" applyFill="1" applyBorder="1" applyAlignment="1">
      <alignment vertical="center" wrapText="1"/>
    </xf>
    <xf numFmtId="9" fontId="6" fillId="0" borderId="0" xfId="0" applyNumberFormat="1" applyFont="1" applyFill="1" applyBorder="1" applyAlignment="1">
      <alignment horizontal="right" vertical="center"/>
    </xf>
    <xf numFmtId="9" fontId="6" fillId="0" borderId="23" xfId="0" applyNumberFormat="1" applyFont="1" applyFill="1" applyBorder="1" applyAlignment="1">
      <alignment horizontal="right" vertical="center"/>
    </xf>
    <xf numFmtId="9" fontId="5" fillId="0" borderId="22" xfId="0" applyNumberFormat="1" applyFont="1" applyFill="1" applyBorder="1" applyAlignment="1">
      <alignment horizontal="left" vertical="center" wrapText="1"/>
    </xf>
    <xf numFmtId="9" fontId="5" fillId="0" borderId="0" xfId="0" applyNumberFormat="1" applyFont="1" applyFill="1" applyBorder="1" applyAlignment="1">
      <alignment horizontal="left" vertical="center" wrapText="1"/>
    </xf>
    <xf numFmtId="9" fontId="5" fillId="0" borderId="23" xfId="0" applyNumberFormat="1" applyFont="1" applyFill="1" applyBorder="1" applyAlignment="1">
      <alignment horizontal="left" vertical="center" wrapText="1"/>
    </xf>
    <xf numFmtId="9" fontId="6" fillId="0" borderId="0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78" fontId="5" fillId="0" borderId="10" xfId="0" applyNumberFormat="1" applyFont="1" applyFill="1" applyBorder="1" applyAlignment="1">
      <alignment horizontal="left" vertical="top" wrapText="1"/>
    </xf>
    <xf numFmtId="178" fontId="5" fillId="0" borderId="12" xfId="0" applyNumberFormat="1" applyFont="1" applyFill="1" applyBorder="1" applyAlignment="1">
      <alignment horizontal="left" vertical="top" wrapText="1"/>
    </xf>
    <xf numFmtId="178" fontId="5" fillId="0" borderId="22" xfId="0" applyNumberFormat="1" applyFont="1" applyFill="1" applyBorder="1" applyAlignment="1">
      <alignment horizontal="left" vertical="top" wrapText="1"/>
    </xf>
    <xf numFmtId="178" fontId="5" fillId="0" borderId="0" xfId="0" applyNumberFormat="1" applyFont="1" applyFill="1" applyBorder="1" applyAlignment="1">
      <alignment horizontal="left" vertical="top" wrapText="1"/>
    </xf>
    <xf numFmtId="178" fontId="5" fillId="0" borderId="20" xfId="0" applyNumberFormat="1" applyFont="1" applyFill="1" applyBorder="1" applyAlignment="1">
      <alignment horizontal="left" vertical="top" wrapText="1"/>
    </xf>
    <xf numFmtId="178" fontId="5" fillId="0" borderId="17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top" textRotation="255"/>
    </xf>
    <xf numFmtId="0" fontId="5" fillId="0" borderId="21" xfId="0" applyFont="1" applyFill="1" applyBorder="1" applyAlignment="1">
      <alignment horizontal="left" vertical="top" textRotation="255"/>
    </xf>
    <xf numFmtId="0" fontId="5" fillId="0" borderId="18" xfId="0" applyFont="1" applyFill="1" applyBorder="1" applyAlignment="1">
      <alignment horizontal="left" vertical="top" textRotation="255"/>
    </xf>
    <xf numFmtId="178" fontId="5" fillId="0" borderId="13" xfId="0" applyNumberFormat="1" applyFont="1" applyFill="1" applyBorder="1" applyAlignment="1">
      <alignment horizontal="left" vertical="top" textRotation="255"/>
    </xf>
    <xf numFmtId="178" fontId="5" fillId="0" borderId="21" xfId="0" applyNumberFormat="1" applyFont="1" applyFill="1" applyBorder="1" applyAlignment="1">
      <alignment horizontal="left" vertical="top" textRotation="255"/>
    </xf>
    <xf numFmtId="178" fontId="5" fillId="0" borderId="18" xfId="0" applyNumberFormat="1" applyFont="1" applyFill="1" applyBorder="1" applyAlignment="1">
      <alignment horizontal="left" vertical="top" textRotation="255"/>
    </xf>
    <xf numFmtId="9" fontId="6" fillId="0" borderId="23" xfId="0" applyNumberFormat="1" applyFont="1" applyFill="1" applyBorder="1" applyAlignment="1">
      <alignment horizontal="center" vertical="center"/>
    </xf>
    <xf numFmtId="9" fontId="6" fillId="0" borderId="17" xfId="0" applyNumberFormat="1" applyFont="1" applyFill="1" applyBorder="1" applyAlignment="1">
      <alignment horizontal="center" vertical="center"/>
    </xf>
    <xf numFmtId="9" fontId="6" fillId="0" borderId="16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9" fontId="5" fillId="0" borderId="22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9" fontId="5" fillId="0" borderId="23" xfId="0" applyNumberFormat="1" applyFont="1" applyFill="1" applyBorder="1" applyAlignment="1">
      <alignment horizontal="center" vertical="center" wrapText="1"/>
    </xf>
    <xf numFmtId="178" fontId="6" fillId="0" borderId="22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178" fontId="5" fillId="0" borderId="11" xfId="0" applyNumberFormat="1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top" wrapText="1"/>
    </xf>
    <xf numFmtId="178" fontId="5" fillId="0" borderId="10" xfId="0" applyNumberFormat="1" applyFont="1" applyFill="1" applyBorder="1" applyAlignment="1">
      <alignment horizontal="left" vertical="top" shrinkToFit="1"/>
    </xf>
    <xf numFmtId="178" fontId="5" fillId="0" borderId="12" xfId="0" applyNumberFormat="1" applyFont="1" applyFill="1" applyBorder="1" applyAlignment="1">
      <alignment horizontal="left" vertical="top" shrinkToFit="1"/>
    </xf>
    <xf numFmtId="178" fontId="5" fillId="0" borderId="11" xfId="0" applyNumberFormat="1" applyFont="1" applyFill="1" applyBorder="1" applyAlignment="1">
      <alignment horizontal="left" vertical="top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5" fillId="0" borderId="12" xfId="0" applyFont="1" applyFill="1" applyBorder="1" applyAlignment="1">
      <alignment horizontal="left" vertical="top" shrinkToFit="1"/>
    </xf>
    <xf numFmtId="0" fontId="5" fillId="0" borderId="11" xfId="0" applyFont="1" applyFill="1" applyBorder="1" applyAlignment="1">
      <alignment horizontal="left" vertical="top" shrinkToFit="1"/>
    </xf>
    <xf numFmtId="0" fontId="5" fillId="0" borderId="10" xfId="0" applyFont="1" applyFill="1" applyBorder="1" applyAlignment="1">
      <alignment horizontal="left" vertical="top" shrinkToFit="1"/>
    </xf>
    <xf numFmtId="0" fontId="0" fillId="0" borderId="20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shrinkToFit="1"/>
    </xf>
    <xf numFmtId="0" fontId="5" fillId="0" borderId="12" xfId="0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horizontal="center" vertical="top" shrinkToFit="1"/>
    </xf>
    <xf numFmtId="3" fontId="6" fillId="0" borderId="0" xfId="0" applyNumberFormat="1" applyFont="1" applyFill="1" applyBorder="1" applyAlignment="1">
      <alignment horizontal="center" vertical="center" wrapText="1"/>
    </xf>
    <xf numFmtId="178" fontId="5" fillId="0" borderId="23" xfId="0" applyNumberFormat="1" applyFont="1" applyFill="1" applyBorder="1" applyAlignment="1">
      <alignment horizontal="left" vertical="top" wrapText="1"/>
    </xf>
    <xf numFmtId="9" fontId="6" fillId="0" borderId="19" xfId="0" applyNumberFormat="1" applyFont="1" applyFill="1" applyBorder="1" applyAlignment="1">
      <alignment horizontal="right" vertical="center"/>
    </xf>
    <xf numFmtId="9" fontId="6" fillId="0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3</xdr:col>
      <xdr:colOff>9525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 rot="16200000">
          <a:off x="504825" y="1476375"/>
          <a:ext cx="10191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38100</xdr:rowOff>
    </xdr:from>
    <xdr:to>
      <xdr:col>6</xdr:col>
      <xdr:colOff>495300</xdr:colOff>
      <xdr:row>8</xdr:row>
      <xdr:rowOff>114300</xdr:rowOff>
    </xdr:to>
    <xdr:sp>
      <xdr:nvSpPr>
        <xdr:cNvPr id="2" name="AutoShape 2"/>
        <xdr:cNvSpPr>
          <a:spLocks/>
        </xdr:cNvSpPr>
      </xdr:nvSpPr>
      <xdr:spPr>
        <a:xfrm rot="16200000">
          <a:off x="1533525" y="1485900"/>
          <a:ext cx="1990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F12" sqref="F12"/>
    </sheetView>
  </sheetViews>
  <sheetFormatPr defaultColWidth="9.00390625" defaultRowHeight="13.5"/>
  <cols>
    <col min="1" max="11" width="6.625" style="0" customWidth="1"/>
  </cols>
  <sheetData>
    <row r="1" spans="1:12" ht="17.25">
      <c r="A1" s="118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2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2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2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ht="14.25">
      <c r="A5" s="120" t="s">
        <v>553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7.5" customHeight="1" thickBo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ht="39" customHeight="1" thickBot="1" thickTop="1">
      <c r="A7" s="119"/>
      <c r="B7" s="121"/>
      <c r="C7" s="122"/>
      <c r="D7" s="123"/>
      <c r="E7" s="124"/>
      <c r="F7" s="124"/>
      <c r="G7" s="122"/>
      <c r="H7" s="119"/>
      <c r="I7" s="119"/>
      <c r="J7" s="119"/>
      <c r="K7" s="119"/>
      <c r="L7" s="119"/>
    </row>
    <row r="8" spans="1:12" ht="12" customHeight="1" thickTop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2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</row>
    <row r="10" spans="1:12" ht="12" customHeight="1">
      <c r="A10" s="119"/>
      <c r="B10" s="182" t="s">
        <v>994</v>
      </c>
      <c r="C10" s="182"/>
      <c r="D10" s="182" t="s">
        <v>995</v>
      </c>
      <c r="E10" s="182"/>
      <c r="F10" s="182"/>
      <c r="G10" s="182"/>
      <c r="H10" s="119"/>
      <c r="I10" s="119"/>
      <c r="J10" s="119"/>
      <c r="K10" s="119"/>
      <c r="L10" s="119"/>
    </row>
    <row r="11" spans="1:12" ht="12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</row>
    <row r="12" spans="1:12" ht="12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</row>
    <row r="13" spans="1:12" ht="12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</row>
    <row r="14" spans="1:12" ht="14.25">
      <c r="A14" s="120" t="s">
        <v>554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</row>
    <row r="15" spans="1:12" ht="7.5" customHeight="1">
      <c r="A15" s="120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</row>
    <row r="16" spans="1:12" ht="27" customHeight="1">
      <c r="A16" s="185" t="s">
        <v>555</v>
      </c>
      <c r="B16" s="186"/>
      <c r="C16" s="186"/>
      <c r="D16" s="186"/>
      <c r="E16" s="186"/>
      <c r="F16" s="187"/>
      <c r="G16" s="178" t="s">
        <v>556</v>
      </c>
      <c r="H16" s="178"/>
      <c r="I16" s="178" t="s">
        <v>557</v>
      </c>
      <c r="J16" s="178"/>
      <c r="K16" s="119"/>
      <c r="L16" s="119"/>
    </row>
    <row r="17" spans="1:12" ht="39" customHeight="1">
      <c r="A17" s="125" t="s">
        <v>0</v>
      </c>
      <c r="B17" s="126"/>
      <c r="C17" s="127"/>
      <c r="D17" s="127"/>
      <c r="E17" s="127"/>
      <c r="F17" s="128"/>
      <c r="G17" s="179" t="s">
        <v>2</v>
      </c>
      <c r="H17" s="179"/>
      <c r="I17" s="183" t="s">
        <v>558</v>
      </c>
      <c r="J17" s="184"/>
      <c r="K17" s="119"/>
      <c r="L17" s="119"/>
    </row>
    <row r="18" spans="1:12" ht="12" customHeight="1">
      <c r="A18" s="119"/>
      <c r="B18" s="119"/>
      <c r="C18" s="119"/>
      <c r="D18" s="119"/>
      <c r="E18" s="129"/>
      <c r="F18" s="119"/>
      <c r="G18" s="119"/>
      <c r="H18" s="119"/>
      <c r="I18" s="119"/>
      <c r="J18" s="119"/>
      <c r="K18" s="119"/>
      <c r="L18" s="119"/>
    </row>
    <row r="19" spans="1:12" ht="12" customHeight="1">
      <c r="A19" s="119"/>
      <c r="B19" s="119"/>
      <c r="C19" s="119"/>
      <c r="D19" s="119"/>
      <c r="E19" s="129"/>
      <c r="F19" s="119"/>
      <c r="G19" s="119"/>
      <c r="H19" s="119"/>
      <c r="I19" s="119"/>
      <c r="J19" s="119"/>
      <c r="K19" s="119"/>
      <c r="L19" s="119"/>
    </row>
    <row r="20" spans="1:12" ht="14.25">
      <c r="A20" s="120" t="s">
        <v>559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</row>
    <row r="21" spans="1:12" ht="6" customHeight="1">
      <c r="A21" s="120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</row>
    <row r="22" spans="1:12" ht="13.5">
      <c r="A22" s="119" t="s">
        <v>708</v>
      </c>
      <c r="B22" s="119"/>
      <c r="C22" s="119"/>
      <c r="D22" s="119"/>
      <c r="E22" s="129"/>
      <c r="F22" s="119"/>
      <c r="G22" s="119"/>
      <c r="H22" s="119"/>
      <c r="I22" s="119"/>
      <c r="J22" s="119"/>
      <c r="K22" s="119"/>
      <c r="L22" s="119"/>
    </row>
    <row r="23" spans="1:12" ht="13.5">
      <c r="A23" s="119" t="s">
        <v>709</v>
      </c>
      <c r="B23" s="119"/>
      <c r="C23" s="119"/>
      <c r="D23" s="119"/>
      <c r="E23" s="129"/>
      <c r="F23" s="119"/>
      <c r="G23" s="119"/>
      <c r="H23" s="119"/>
      <c r="I23" s="119"/>
      <c r="J23" s="119"/>
      <c r="K23" s="119"/>
      <c r="L23" s="119"/>
    </row>
    <row r="24" spans="1:12" ht="13.5">
      <c r="A24" s="119" t="s">
        <v>560</v>
      </c>
      <c r="B24" s="119"/>
      <c r="C24" s="119"/>
      <c r="D24" s="119"/>
      <c r="E24" s="129"/>
      <c r="F24" s="119"/>
      <c r="G24" s="119"/>
      <c r="H24" s="119"/>
      <c r="I24" s="119"/>
      <c r="J24" s="119"/>
      <c r="K24" s="119"/>
      <c r="L24" s="119"/>
    </row>
    <row r="26" spans="3:12" ht="14.25" customHeight="1">
      <c r="C26" s="131"/>
      <c r="D26" s="131"/>
      <c r="E26" s="131"/>
      <c r="F26" s="131"/>
      <c r="G26" s="131"/>
      <c r="H26" s="131"/>
      <c r="I26" s="131"/>
      <c r="J26" s="131"/>
      <c r="K26" s="131"/>
      <c r="L26" s="131"/>
    </row>
    <row r="27" spans="1:12" ht="14.25" customHeight="1">
      <c r="A27" s="134" t="s">
        <v>563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</row>
    <row r="28" spans="1:12" ht="14.25" customHeight="1">
      <c r="A28" s="132" t="s">
        <v>420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1:12" ht="13.5">
      <c r="A29" s="180" t="s">
        <v>997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</row>
    <row r="30" spans="1:12" ht="13.5">
      <c r="A30" s="180" t="s">
        <v>998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</row>
    <row r="31" spans="1:12" ht="13.5">
      <c r="A31" s="180" t="s">
        <v>565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</row>
    <row r="32" spans="1:12" ht="13.5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</row>
    <row r="33" spans="1:12" ht="13.5">
      <c r="A33" s="180" t="s">
        <v>566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</row>
    <row r="34" spans="1:12" ht="13.5">
      <c r="A34" s="180" t="s">
        <v>999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</row>
    <row r="35" spans="1:12" ht="13.5">
      <c r="A35" s="180" t="s">
        <v>1000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</row>
    <row r="36" spans="1:12" ht="13.5">
      <c r="A36" s="180" t="s">
        <v>562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</row>
    <row r="37" spans="1:12" ht="13.5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</row>
    <row r="38" spans="1:12" ht="13.5">
      <c r="A38" s="180" t="s">
        <v>567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</row>
    <row r="39" spans="1:12" ht="21" customHeight="1">
      <c r="A39" s="181" t="s">
        <v>1001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</row>
    <row r="40" spans="1:12" ht="13.5">
      <c r="A40" s="180" t="s">
        <v>568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</row>
    <row r="41" spans="1:12" ht="13.5">
      <c r="A41" s="180" t="s">
        <v>565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</row>
    <row r="42" spans="1:12" ht="13.5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</row>
    <row r="43" spans="1:12" ht="12.75" customHeight="1">
      <c r="A43" s="180" t="s">
        <v>569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</row>
    <row r="44" spans="1:12" ht="21" customHeight="1">
      <c r="A44" s="181" t="s">
        <v>1002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</row>
    <row r="45" spans="1:12" ht="13.5">
      <c r="A45" s="180" t="s">
        <v>568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</row>
    <row r="46" spans="1:12" ht="13.5">
      <c r="A46" s="180" t="s">
        <v>570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</row>
  </sheetData>
  <sheetProtection sheet="1"/>
  <mergeCells count="25">
    <mergeCell ref="A44:L44"/>
    <mergeCell ref="A45:L45"/>
    <mergeCell ref="A46:L46"/>
    <mergeCell ref="A40:L40"/>
    <mergeCell ref="A41:L41"/>
    <mergeCell ref="A42:L42"/>
    <mergeCell ref="A43:L43"/>
    <mergeCell ref="A39:L39"/>
    <mergeCell ref="B10:C10"/>
    <mergeCell ref="D10:G10"/>
    <mergeCell ref="I17:J17"/>
    <mergeCell ref="A16:F16"/>
    <mergeCell ref="G16:H16"/>
    <mergeCell ref="A29:L29"/>
    <mergeCell ref="A30:L30"/>
    <mergeCell ref="A31:L31"/>
    <mergeCell ref="A32:L32"/>
    <mergeCell ref="I16:J16"/>
    <mergeCell ref="G17:H17"/>
    <mergeCell ref="A35:L35"/>
    <mergeCell ref="A36:L36"/>
    <mergeCell ref="A37:L37"/>
    <mergeCell ref="A38:L38"/>
    <mergeCell ref="A33:L33"/>
    <mergeCell ref="A34:L34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2"/>
  <headerFooter alignWithMargins="0">
    <oddFooter>&amp;C&amp;"ＦＡ 丸ゴシックＭ,標準"&amp;P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BJ72"/>
  <sheetViews>
    <sheetView view="pageBreakPreview" zoomScale="85" zoomScaleNormal="55" zoomScaleSheetLayoutView="85" workbookViewId="0" topLeftCell="A1">
      <selection activeCell="AS55" sqref="AS55"/>
    </sheetView>
  </sheetViews>
  <sheetFormatPr defaultColWidth="9.00390625" defaultRowHeight="16.5" customHeight="1"/>
  <cols>
    <col min="1" max="1" width="4.625" style="138" customWidth="1"/>
    <col min="2" max="2" width="7.625" style="138" customWidth="1"/>
    <col min="3" max="3" width="35.625" style="2" customWidth="1"/>
    <col min="4" max="10" width="2.375" style="138" customWidth="1"/>
    <col min="11" max="14" width="2.375" style="2" customWidth="1"/>
    <col min="15" max="25" width="2.375" style="138" customWidth="1"/>
    <col min="26" max="26" width="2.375" style="2" customWidth="1"/>
    <col min="27" max="30" width="2.375" style="138" customWidth="1"/>
    <col min="31" max="31" width="2.375" style="139" customWidth="1"/>
    <col min="32" max="32" width="2.375" style="138" customWidth="1"/>
    <col min="33" max="34" width="2.375" style="139" customWidth="1"/>
    <col min="35" max="55" width="2.375" style="138" customWidth="1"/>
    <col min="56" max="57" width="8.625" style="138" customWidth="1"/>
    <col min="58" max="58" width="2.75390625" style="138" customWidth="1"/>
    <col min="59" max="16384" width="9.00390625" style="138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13" ht="16.5" customHeight="1">
      <c r="A4" s="1"/>
      <c r="B4" s="130" t="s">
        <v>517</v>
      </c>
      <c r="C4" s="53"/>
      <c r="D4" s="140"/>
      <c r="E4" s="140"/>
      <c r="F4" s="140"/>
      <c r="G4" s="140"/>
      <c r="H4" s="140"/>
      <c r="I4" s="140"/>
      <c r="J4" s="140"/>
      <c r="K4" s="53"/>
      <c r="L4" s="53"/>
      <c r="M4" s="53"/>
    </row>
    <row r="5" spans="1:58" s="140" customFormat="1" ht="16.5" customHeight="1">
      <c r="A5" s="3" t="s">
        <v>464</v>
      </c>
      <c r="B5" s="141"/>
      <c r="C5" s="4" t="s">
        <v>894</v>
      </c>
      <c r="D5" s="142"/>
      <c r="E5" s="143"/>
      <c r="F5" s="143"/>
      <c r="G5" s="143"/>
      <c r="H5" s="143"/>
      <c r="I5" s="143"/>
      <c r="J5" s="143"/>
      <c r="K5" s="5"/>
      <c r="L5" s="5"/>
      <c r="M5" s="5"/>
      <c r="N5" s="5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5"/>
      <c r="AA5" s="143"/>
      <c r="AB5" s="215" t="s">
        <v>895</v>
      </c>
      <c r="AC5" s="215"/>
      <c r="AD5" s="215"/>
      <c r="AE5" s="215"/>
      <c r="AF5" s="143"/>
      <c r="AG5" s="144"/>
      <c r="AH5" s="144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7" t="s">
        <v>896</v>
      </c>
      <c r="BE5" s="7" t="s">
        <v>897</v>
      </c>
      <c r="BF5" s="146"/>
    </row>
    <row r="6" spans="1:58" s="140" customFormat="1" ht="16.5" customHeight="1">
      <c r="A6" s="8" t="s">
        <v>898</v>
      </c>
      <c r="B6" s="9" t="s">
        <v>899</v>
      </c>
      <c r="C6" s="10"/>
      <c r="D6" s="159"/>
      <c r="E6" s="160"/>
      <c r="F6" s="160"/>
      <c r="G6" s="160"/>
      <c r="H6" s="160"/>
      <c r="I6" s="59" t="s">
        <v>466</v>
      </c>
      <c r="J6" s="160"/>
      <c r="K6" s="60"/>
      <c r="L6" s="60"/>
      <c r="M6" s="60"/>
      <c r="N6" s="61"/>
      <c r="O6" s="160"/>
      <c r="P6" s="160"/>
      <c r="Q6" s="160"/>
      <c r="R6" s="160"/>
      <c r="S6" s="160"/>
      <c r="T6" s="59" t="s">
        <v>467</v>
      </c>
      <c r="U6" s="160"/>
      <c r="V6" s="160"/>
      <c r="W6" s="160"/>
      <c r="X6" s="160"/>
      <c r="Y6" s="161"/>
      <c r="Z6" s="11"/>
      <c r="AA6" s="148"/>
      <c r="AB6" s="148"/>
      <c r="AC6" s="148"/>
      <c r="AD6" s="148"/>
      <c r="AE6" s="149"/>
      <c r="AF6" s="148"/>
      <c r="AG6" s="149"/>
      <c r="AH6" s="149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2" t="s">
        <v>900</v>
      </c>
      <c r="BE6" s="12" t="s">
        <v>901</v>
      </c>
      <c r="BF6" s="146"/>
    </row>
    <row r="7" spans="1:57" s="140" customFormat="1" ht="16.5" customHeight="1">
      <c r="A7" s="13">
        <v>64</v>
      </c>
      <c r="B7" s="14">
        <v>1097</v>
      </c>
      <c r="C7" s="15" t="s">
        <v>362</v>
      </c>
      <c r="D7" s="192" t="s">
        <v>944</v>
      </c>
      <c r="E7" s="193"/>
      <c r="F7" s="193"/>
      <c r="G7" s="193"/>
      <c r="H7" s="193"/>
      <c r="I7" s="193"/>
      <c r="J7" s="150"/>
      <c r="K7" s="150"/>
      <c r="L7" s="150"/>
      <c r="M7" s="150"/>
      <c r="N7" s="16"/>
      <c r="O7" s="209" t="s">
        <v>958</v>
      </c>
      <c r="P7" s="210"/>
      <c r="Q7" s="210"/>
      <c r="R7" s="210"/>
      <c r="S7" s="210"/>
      <c r="T7" s="210"/>
      <c r="U7" s="150"/>
      <c r="V7" s="150"/>
      <c r="W7" s="150"/>
      <c r="X7" s="150"/>
      <c r="Y7" s="46"/>
      <c r="Z7" s="5"/>
      <c r="AA7" s="5"/>
      <c r="AB7" s="5"/>
      <c r="AC7" s="5"/>
      <c r="AD7" s="17"/>
      <c r="AE7" s="17"/>
      <c r="AF7" s="5"/>
      <c r="AG7" s="18"/>
      <c r="AH7" s="19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1"/>
      <c r="AT7" s="22"/>
      <c r="AU7" s="23"/>
      <c r="AV7" s="62"/>
      <c r="AW7" s="63"/>
      <c r="AX7" s="63"/>
      <c r="AY7" s="64"/>
      <c r="AZ7" s="62"/>
      <c r="BA7" s="63"/>
      <c r="BB7" s="63"/>
      <c r="BC7" s="64"/>
      <c r="BD7" s="151">
        <f>ROUND(J8*(1+AX21)+U8*(1+BB21),0)</f>
        <v>566</v>
      </c>
      <c r="BE7" s="24" t="s">
        <v>959</v>
      </c>
    </row>
    <row r="8" spans="1:57" s="140" customFormat="1" ht="16.5" customHeight="1">
      <c r="A8" s="13">
        <v>64</v>
      </c>
      <c r="B8" s="14">
        <v>1098</v>
      </c>
      <c r="C8" s="15" t="s">
        <v>363</v>
      </c>
      <c r="D8" s="207"/>
      <c r="E8" s="208"/>
      <c r="F8" s="208"/>
      <c r="G8" s="208"/>
      <c r="H8" s="208"/>
      <c r="I8" s="208"/>
      <c r="J8" s="206">
        <f>'伴_単一日中早朝夜間'!L8</f>
        <v>255</v>
      </c>
      <c r="K8" s="206"/>
      <c r="L8" s="32" t="s">
        <v>905</v>
      </c>
      <c r="M8" s="32"/>
      <c r="N8" s="155"/>
      <c r="O8" s="213"/>
      <c r="P8" s="214"/>
      <c r="Q8" s="214"/>
      <c r="R8" s="214"/>
      <c r="S8" s="214"/>
      <c r="T8" s="214"/>
      <c r="U8" s="206">
        <f>'伴_単一日中早朝夜間'!L10-'伴_単一日中早朝夜間'!L8</f>
        <v>147</v>
      </c>
      <c r="V8" s="206"/>
      <c r="W8" s="32" t="s">
        <v>905</v>
      </c>
      <c r="X8" s="32"/>
      <c r="Y8" s="48"/>
      <c r="Z8" s="25"/>
      <c r="AA8" s="11"/>
      <c r="AB8" s="11"/>
      <c r="AC8" s="11"/>
      <c r="AD8" s="26"/>
      <c r="AE8" s="26"/>
      <c r="AF8" s="148"/>
      <c r="AG8" s="148"/>
      <c r="AH8" s="152"/>
      <c r="AI8" s="27" t="s">
        <v>869</v>
      </c>
      <c r="AJ8" s="11"/>
      <c r="AK8" s="11"/>
      <c r="AL8" s="11"/>
      <c r="AM8" s="11"/>
      <c r="AN8" s="11"/>
      <c r="AO8" s="11"/>
      <c r="AP8" s="11"/>
      <c r="AQ8" s="11"/>
      <c r="AR8" s="11"/>
      <c r="AS8" s="28" t="s">
        <v>960</v>
      </c>
      <c r="AT8" s="188">
        <v>1</v>
      </c>
      <c r="AU8" s="189"/>
      <c r="AV8" s="65"/>
      <c r="AW8" s="66"/>
      <c r="AX8" s="66"/>
      <c r="AY8" s="67"/>
      <c r="AZ8" s="65"/>
      <c r="BA8" s="66"/>
      <c r="BB8" s="66"/>
      <c r="BC8" s="67"/>
      <c r="BD8" s="151">
        <f>ROUND(J8*AT8*(1+AX21)+U8*AT8*(1+BB21),0)</f>
        <v>566</v>
      </c>
      <c r="BE8" s="29"/>
    </row>
    <row r="9" spans="1:57" s="140" customFormat="1" ht="16.5" customHeight="1">
      <c r="A9" s="13">
        <v>64</v>
      </c>
      <c r="B9" s="14">
        <v>1099</v>
      </c>
      <c r="C9" s="15" t="s">
        <v>364</v>
      </c>
      <c r="D9" s="30"/>
      <c r="E9" s="31"/>
      <c r="F9" s="31"/>
      <c r="G9" s="31"/>
      <c r="H9" s="163"/>
      <c r="I9" s="163"/>
      <c r="J9" s="163"/>
      <c r="K9" s="32"/>
      <c r="L9" s="32"/>
      <c r="M9" s="32"/>
      <c r="N9" s="33"/>
      <c r="O9" s="209" t="s">
        <v>961</v>
      </c>
      <c r="P9" s="210"/>
      <c r="Q9" s="210"/>
      <c r="R9" s="210"/>
      <c r="S9" s="210"/>
      <c r="T9" s="210"/>
      <c r="U9" s="150"/>
      <c r="V9" s="150"/>
      <c r="W9" s="150"/>
      <c r="X9" s="150"/>
      <c r="Y9" s="46"/>
      <c r="Z9" s="5"/>
      <c r="AA9" s="5"/>
      <c r="AB9" s="5"/>
      <c r="AC9" s="5"/>
      <c r="AD9" s="17"/>
      <c r="AE9" s="17"/>
      <c r="AF9" s="5"/>
      <c r="AG9" s="18"/>
      <c r="AH9" s="19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1"/>
      <c r="AT9" s="22"/>
      <c r="AU9" s="23"/>
      <c r="AV9" s="65"/>
      <c r="AW9" s="66"/>
      <c r="AX9" s="66"/>
      <c r="AY9" s="67"/>
      <c r="AZ9" s="65"/>
      <c r="BA9" s="66"/>
      <c r="BB9" s="66"/>
      <c r="BC9" s="67"/>
      <c r="BD9" s="151">
        <f>ROUND(J8*(1+AX21)+U10*(1+BB21),0)</f>
        <v>794</v>
      </c>
      <c r="BE9" s="29"/>
    </row>
    <row r="10" spans="1:57" s="140" customFormat="1" ht="16.5" customHeight="1">
      <c r="A10" s="13">
        <v>64</v>
      </c>
      <c r="B10" s="14">
        <v>1100</v>
      </c>
      <c r="C10" s="15" t="s">
        <v>365</v>
      </c>
      <c r="D10" s="31"/>
      <c r="E10" s="31"/>
      <c r="F10" s="31"/>
      <c r="G10" s="31"/>
      <c r="H10" s="163"/>
      <c r="I10" s="163"/>
      <c r="J10" s="163"/>
      <c r="K10" s="32"/>
      <c r="L10" s="32"/>
      <c r="M10" s="32"/>
      <c r="N10" s="33"/>
      <c r="O10" s="213"/>
      <c r="P10" s="214"/>
      <c r="Q10" s="214"/>
      <c r="R10" s="214"/>
      <c r="S10" s="214"/>
      <c r="T10" s="214"/>
      <c r="U10" s="206">
        <f>'伴_単一日中早朝夜間'!L12-'伴_単一日中早朝夜間'!L8</f>
        <v>329</v>
      </c>
      <c r="V10" s="206"/>
      <c r="W10" s="32" t="s">
        <v>905</v>
      </c>
      <c r="X10" s="32"/>
      <c r="Y10" s="48"/>
      <c r="Z10" s="25"/>
      <c r="AA10" s="11"/>
      <c r="AB10" s="11"/>
      <c r="AC10" s="11"/>
      <c r="AD10" s="26"/>
      <c r="AE10" s="26"/>
      <c r="AF10" s="148"/>
      <c r="AG10" s="148"/>
      <c r="AH10" s="152"/>
      <c r="AI10" s="27" t="s">
        <v>869</v>
      </c>
      <c r="AJ10" s="11"/>
      <c r="AK10" s="11"/>
      <c r="AL10" s="11"/>
      <c r="AM10" s="11"/>
      <c r="AN10" s="11"/>
      <c r="AO10" s="11"/>
      <c r="AP10" s="11"/>
      <c r="AQ10" s="11"/>
      <c r="AR10" s="11"/>
      <c r="AS10" s="28" t="s">
        <v>960</v>
      </c>
      <c r="AT10" s="188">
        <v>1</v>
      </c>
      <c r="AU10" s="189"/>
      <c r="AV10" s="65"/>
      <c r="AW10" s="66"/>
      <c r="AX10" s="66"/>
      <c r="AY10" s="67"/>
      <c r="AZ10" s="65"/>
      <c r="BA10" s="66"/>
      <c r="BB10" s="66"/>
      <c r="BC10" s="67"/>
      <c r="BD10" s="151">
        <f>ROUND(J8*AT10*(1+AX21)+U10*AT10*(1+BB21),0)</f>
        <v>794</v>
      </c>
      <c r="BE10" s="29"/>
    </row>
    <row r="11" spans="1:57" s="140" customFormat="1" ht="16.5" customHeight="1">
      <c r="A11" s="13">
        <v>64</v>
      </c>
      <c r="B11" s="14">
        <v>1101</v>
      </c>
      <c r="C11" s="15" t="s">
        <v>366</v>
      </c>
      <c r="D11" s="31"/>
      <c r="E11" s="31"/>
      <c r="F11" s="31"/>
      <c r="G11" s="31"/>
      <c r="H11" s="163"/>
      <c r="I11" s="163"/>
      <c r="J11" s="163"/>
      <c r="K11" s="32"/>
      <c r="L11" s="32"/>
      <c r="M11" s="32"/>
      <c r="N11" s="32"/>
      <c r="O11" s="209" t="s">
        <v>962</v>
      </c>
      <c r="P11" s="210"/>
      <c r="Q11" s="210"/>
      <c r="R11" s="210"/>
      <c r="S11" s="210"/>
      <c r="T11" s="210"/>
      <c r="U11" s="150"/>
      <c r="V11" s="150"/>
      <c r="W11" s="150"/>
      <c r="X11" s="150"/>
      <c r="Y11" s="46"/>
      <c r="Z11" s="5"/>
      <c r="AA11" s="5"/>
      <c r="AB11" s="5"/>
      <c r="AC11" s="5"/>
      <c r="AD11" s="17"/>
      <c r="AE11" s="17"/>
      <c r="AF11" s="5"/>
      <c r="AG11" s="18"/>
      <c r="AH11" s="19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1"/>
      <c r="AT11" s="22"/>
      <c r="AU11" s="23"/>
      <c r="AV11" s="65"/>
      <c r="AW11" s="66"/>
      <c r="AX11" s="66"/>
      <c r="AY11" s="67"/>
      <c r="AZ11" s="65"/>
      <c r="BA11" s="66"/>
      <c r="BB11" s="66"/>
      <c r="BC11" s="67"/>
      <c r="BD11" s="151">
        <f>ROUND(J8*(1+AX21)+U12*(1+BB21),0)</f>
        <v>896</v>
      </c>
      <c r="BE11" s="29"/>
    </row>
    <row r="12" spans="1:57" s="140" customFormat="1" ht="16.5" customHeight="1">
      <c r="A12" s="13">
        <v>64</v>
      </c>
      <c r="B12" s="14">
        <v>1102</v>
      </c>
      <c r="C12" s="15" t="s">
        <v>367</v>
      </c>
      <c r="D12" s="31"/>
      <c r="E12" s="31"/>
      <c r="F12" s="31"/>
      <c r="G12" s="31"/>
      <c r="H12" s="163"/>
      <c r="I12" s="163"/>
      <c r="J12" s="163"/>
      <c r="K12" s="32"/>
      <c r="L12" s="32"/>
      <c r="M12" s="32"/>
      <c r="N12" s="32"/>
      <c r="O12" s="213"/>
      <c r="P12" s="214"/>
      <c r="Q12" s="214"/>
      <c r="R12" s="214"/>
      <c r="S12" s="214"/>
      <c r="T12" s="214"/>
      <c r="U12" s="206">
        <f>'伴_単一日中早朝夜間'!L14-'伴_単一日中早朝夜間'!L8</f>
        <v>411</v>
      </c>
      <c r="V12" s="206"/>
      <c r="W12" s="32" t="s">
        <v>905</v>
      </c>
      <c r="X12" s="32"/>
      <c r="Y12" s="48"/>
      <c r="Z12" s="25"/>
      <c r="AA12" s="11"/>
      <c r="AB12" s="11"/>
      <c r="AC12" s="11"/>
      <c r="AD12" s="26"/>
      <c r="AE12" s="26"/>
      <c r="AF12" s="148"/>
      <c r="AG12" s="148"/>
      <c r="AH12" s="152"/>
      <c r="AI12" s="27" t="s">
        <v>869</v>
      </c>
      <c r="AJ12" s="11"/>
      <c r="AK12" s="11"/>
      <c r="AL12" s="11"/>
      <c r="AM12" s="11"/>
      <c r="AN12" s="11"/>
      <c r="AO12" s="11"/>
      <c r="AP12" s="11"/>
      <c r="AQ12" s="11"/>
      <c r="AR12" s="11"/>
      <c r="AS12" s="28" t="s">
        <v>960</v>
      </c>
      <c r="AT12" s="188">
        <v>1</v>
      </c>
      <c r="AU12" s="189"/>
      <c r="AV12" s="65"/>
      <c r="AW12" s="66"/>
      <c r="AX12" s="66"/>
      <c r="AY12" s="67"/>
      <c r="AZ12" s="65"/>
      <c r="BA12" s="66"/>
      <c r="BB12" s="66"/>
      <c r="BC12" s="67"/>
      <c r="BD12" s="151">
        <f>ROUND(J8*AT12*(1+AX21)+U12*AT12*(1+BB21),0)</f>
        <v>896</v>
      </c>
      <c r="BE12" s="29"/>
    </row>
    <row r="13" spans="1:57" s="140" customFormat="1" ht="16.5" customHeight="1">
      <c r="A13" s="13">
        <v>64</v>
      </c>
      <c r="B13" s="14">
        <v>1103</v>
      </c>
      <c r="C13" s="15" t="s">
        <v>368</v>
      </c>
      <c r="D13" s="31"/>
      <c r="E13" s="31"/>
      <c r="F13" s="31"/>
      <c r="G13" s="31"/>
      <c r="H13" s="163"/>
      <c r="I13" s="163"/>
      <c r="J13" s="163"/>
      <c r="K13" s="32"/>
      <c r="L13" s="32"/>
      <c r="M13" s="32"/>
      <c r="N13" s="32"/>
      <c r="O13" s="209" t="s">
        <v>963</v>
      </c>
      <c r="P13" s="210"/>
      <c r="Q13" s="210"/>
      <c r="R13" s="210"/>
      <c r="S13" s="210"/>
      <c r="T13" s="210"/>
      <c r="U13" s="150"/>
      <c r="V13" s="150"/>
      <c r="W13" s="150"/>
      <c r="X13" s="150"/>
      <c r="Y13" s="46"/>
      <c r="Z13" s="5"/>
      <c r="AA13" s="5"/>
      <c r="AB13" s="5"/>
      <c r="AC13" s="5"/>
      <c r="AD13" s="17"/>
      <c r="AE13" s="17"/>
      <c r="AF13" s="5"/>
      <c r="AG13" s="18"/>
      <c r="AH13" s="19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22"/>
      <c r="AU13" s="23"/>
      <c r="AV13" s="65"/>
      <c r="AW13" s="66"/>
      <c r="AX13" s="66"/>
      <c r="AY13" s="67"/>
      <c r="AZ13" s="65"/>
      <c r="BA13" s="66"/>
      <c r="BB13" s="66"/>
      <c r="BC13" s="67"/>
      <c r="BD13" s="151">
        <f>ROUND(J8*(1+AX21)+U14*(1+BB21),0)</f>
        <v>1001</v>
      </c>
      <c r="BE13" s="29"/>
    </row>
    <row r="14" spans="1:57" s="140" customFormat="1" ht="16.5" customHeight="1">
      <c r="A14" s="13">
        <v>64</v>
      </c>
      <c r="B14" s="14">
        <v>1104</v>
      </c>
      <c r="C14" s="15" t="s">
        <v>369</v>
      </c>
      <c r="D14" s="31"/>
      <c r="E14" s="31"/>
      <c r="F14" s="31"/>
      <c r="G14" s="31"/>
      <c r="H14" s="163"/>
      <c r="I14" s="163"/>
      <c r="J14" s="163"/>
      <c r="K14" s="32"/>
      <c r="L14" s="32"/>
      <c r="M14" s="32"/>
      <c r="N14" s="32"/>
      <c r="O14" s="213"/>
      <c r="P14" s="214"/>
      <c r="Q14" s="214"/>
      <c r="R14" s="214"/>
      <c r="S14" s="214"/>
      <c r="T14" s="214"/>
      <c r="U14" s="206">
        <f>'伴_単一日中早朝夜間'!L16-'伴_単一日中早朝夜間'!L8</f>
        <v>495</v>
      </c>
      <c r="V14" s="206"/>
      <c r="W14" s="32" t="s">
        <v>905</v>
      </c>
      <c r="X14" s="32"/>
      <c r="Y14" s="48"/>
      <c r="Z14" s="25"/>
      <c r="AA14" s="11"/>
      <c r="AB14" s="11"/>
      <c r="AC14" s="11"/>
      <c r="AD14" s="26"/>
      <c r="AE14" s="26"/>
      <c r="AF14" s="148"/>
      <c r="AG14" s="148"/>
      <c r="AH14" s="152"/>
      <c r="AI14" s="27" t="s">
        <v>869</v>
      </c>
      <c r="AJ14" s="11"/>
      <c r="AK14" s="11"/>
      <c r="AL14" s="11"/>
      <c r="AM14" s="11"/>
      <c r="AN14" s="11"/>
      <c r="AO14" s="11"/>
      <c r="AP14" s="11"/>
      <c r="AQ14" s="11"/>
      <c r="AR14" s="11"/>
      <c r="AS14" s="28" t="s">
        <v>960</v>
      </c>
      <c r="AT14" s="188">
        <v>1</v>
      </c>
      <c r="AU14" s="189"/>
      <c r="AV14" s="65"/>
      <c r="AW14" s="66"/>
      <c r="AX14" s="66"/>
      <c r="AY14" s="67"/>
      <c r="AZ14" s="65"/>
      <c r="BA14" s="66"/>
      <c r="BB14" s="66"/>
      <c r="BC14" s="67"/>
      <c r="BD14" s="151">
        <f>ROUND(J8*AT14*(1+AX21)+U14*AT14*(1+BB21),0)</f>
        <v>1001</v>
      </c>
      <c r="BE14" s="29"/>
    </row>
    <row r="15" spans="1:57" s="140" customFormat="1" ht="16.5" customHeight="1">
      <c r="A15" s="13">
        <v>64</v>
      </c>
      <c r="B15" s="14">
        <v>1105</v>
      </c>
      <c r="C15" s="15" t="s">
        <v>370</v>
      </c>
      <c r="D15" s="31"/>
      <c r="E15" s="31"/>
      <c r="F15" s="31"/>
      <c r="G15" s="31"/>
      <c r="H15" s="163"/>
      <c r="I15" s="163"/>
      <c r="J15" s="163"/>
      <c r="K15" s="32"/>
      <c r="L15" s="32"/>
      <c r="M15" s="32"/>
      <c r="N15" s="32"/>
      <c r="O15" s="209" t="s">
        <v>964</v>
      </c>
      <c r="P15" s="210"/>
      <c r="Q15" s="210"/>
      <c r="R15" s="210"/>
      <c r="S15" s="210"/>
      <c r="T15" s="210"/>
      <c r="U15" s="150"/>
      <c r="V15" s="150"/>
      <c r="W15" s="150"/>
      <c r="X15" s="150"/>
      <c r="Y15" s="46"/>
      <c r="Z15" s="5"/>
      <c r="AA15" s="5"/>
      <c r="AB15" s="5"/>
      <c r="AC15" s="5"/>
      <c r="AD15" s="17"/>
      <c r="AE15" s="17"/>
      <c r="AF15" s="5"/>
      <c r="AG15" s="18"/>
      <c r="AH15" s="19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1"/>
      <c r="AT15" s="22"/>
      <c r="AU15" s="23"/>
      <c r="AV15" s="65"/>
      <c r="AW15" s="66"/>
      <c r="AX15" s="66"/>
      <c r="AY15" s="67"/>
      <c r="AZ15" s="65"/>
      <c r="BA15" s="66"/>
      <c r="BB15" s="66"/>
      <c r="BC15" s="67"/>
      <c r="BD15" s="151">
        <f>ROUND(J8*(1+AX21)+U16*(1+BB21),0)</f>
        <v>1105</v>
      </c>
      <c r="BE15" s="29"/>
    </row>
    <row r="16" spans="1:57" s="140" customFormat="1" ht="16.5" customHeight="1">
      <c r="A16" s="13">
        <v>64</v>
      </c>
      <c r="B16" s="14">
        <v>1106</v>
      </c>
      <c r="C16" s="15" t="s">
        <v>371</v>
      </c>
      <c r="D16" s="31"/>
      <c r="E16" s="31"/>
      <c r="F16" s="31"/>
      <c r="G16" s="31"/>
      <c r="H16" s="163"/>
      <c r="I16" s="163"/>
      <c r="J16" s="163"/>
      <c r="K16" s="32"/>
      <c r="L16" s="32"/>
      <c r="M16" s="32"/>
      <c r="N16" s="32"/>
      <c r="O16" s="213"/>
      <c r="P16" s="214"/>
      <c r="Q16" s="214"/>
      <c r="R16" s="214"/>
      <c r="S16" s="214"/>
      <c r="T16" s="214"/>
      <c r="U16" s="206">
        <f>'伴_単一日中早朝夜間'!L18-'伴_単一日中早朝夜間'!L8</f>
        <v>578</v>
      </c>
      <c r="V16" s="206"/>
      <c r="W16" s="32" t="s">
        <v>905</v>
      </c>
      <c r="X16" s="32"/>
      <c r="Y16" s="48"/>
      <c r="Z16" s="25"/>
      <c r="AA16" s="11"/>
      <c r="AB16" s="11"/>
      <c r="AC16" s="11"/>
      <c r="AD16" s="26"/>
      <c r="AE16" s="26"/>
      <c r="AF16" s="148"/>
      <c r="AG16" s="148"/>
      <c r="AH16" s="152"/>
      <c r="AI16" s="27" t="s">
        <v>869</v>
      </c>
      <c r="AJ16" s="11"/>
      <c r="AK16" s="11"/>
      <c r="AL16" s="11"/>
      <c r="AM16" s="11"/>
      <c r="AN16" s="11"/>
      <c r="AO16" s="11"/>
      <c r="AP16" s="11"/>
      <c r="AQ16" s="11"/>
      <c r="AR16" s="11"/>
      <c r="AS16" s="28" t="s">
        <v>960</v>
      </c>
      <c r="AT16" s="188">
        <v>1</v>
      </c>
      <c r="AU16" s="189"/>
      <c r="AV16" s="65"/>
      <c r="AW16" s="66"/>
      <c r="AX16" s="66"/>
      <c r="AY16" s="67"/>
      <c r="AZ16" s="65"/>
      <c r="BA16" s="66"/>
      <c r="BB16" s="66"/>
      <c r="BC16" s="67"/>
      <c r="BD16" s="151">
        <f>ROUND(J8*AT16*(1+AX21)+U16*AT16*(1+BB21),0)</f>
        <v>1105</v>
      </c>
      <c r="BE16" s="29"/>
    </row>
    <row r="17" spans="1:57" s="140" customFormat="1" ht="16.5" customHeight="1">
      <c r="A17" s="13">
        <v>64</v>
      </c>
      <c r="B17" s="14">
        <v>1107</v>
      </c>
      <c r="C17" s="15" t="s">
        <v>372</v>
      </c>
      <c r="D17" s="192" t="s">
        <v>945</v>
      </c>
      <c r="E17" s="193"/>
      <c r="F17" s="193"/>
      <c r="G17" s="193"/>
      <c r="H17" s="193"/>
      <c r="I17" s="150"/>
      <c r="J17" s="150"/>
      <c r="K17" s="150"/>
      <c r="L17" s="150"/>
      <c r="M17" s="150"/>
      <c r="N17" s="16"/>
      <c r="O17" s="209" t="s">
        <v>958</v>
      </c>
      <c r="P17" s="210"/>
      <c r="Q17" s="210"/>
      <c r="R17" s="210"/>
      <c r="S17" s="210"/>
      <c r="T17" s="210"/>
      <c r="U17" s="150"/>
      <c r="V17" s="150"/>
      <c r="W17" s="150"/>
      <c r="X17" s="150"/>
      <c r="Y17" s="46"/>
      <c r="Z17" s="5"/>
      <c r="AA17" s="5"/>
      <c r="AB17" s="5"/>
      <c r="AC17" s="5"/>
      <c r="AD17" s="17"/>
      <c r="AE17" s="17"/>
      <c r="AF17" s="5"/>
      <c r="AG17" s="18"/>
      <c r="AH17" s="19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1"/>
      <c r="AT17" s="22"/>
      <c r="AU17" s="23"/>
      <c r="AV17" s="65"/>
      <c r="AW17" s="66"/>
      <c r="AX17" s="66"/>
      <c r="AY17" s="67"/>
      <c r="AZ17" s="65"/>
      <c r="BA17" s="66"/>
      <c r="BB17" s="66"/>
      <c r="BC17" s="67"/>
      <c r="BD17" s="151">
        <f>ROUND(I18*(1+AX21)+U18*(1+BB21),0)</f>
        <v>831</v>
      </c>
      <c r="BE17" s="29"/>
    </row>
    <row r="18" spans="1:57" s="140" customFormat="1" ht="16.5" customHeight="1">
      <c r="A18" s="13">
        <v>64</v>
      </c>
      <c r="B18" s="14">
        <v>1108</v>
      </c>
      <c r="C18" s="15" t="s">
        <v>373</v>
      </c>
      <c r="D18" s="207"/>
      <c r="E18" s="208"/>
      <c r="F18" s="208"/>
      <c r="G18" s="208"/>
      <c r="H18" s="208"/>
      <c r="I18" s="206">
        <f>'伴_単一日中早朝夜間'!L10</f>
        <v>402</v>
      </c>
      <c r="J18" s="206"/>
      <c r="K18" s="32" t="s">
        <v>905</v>
      </c>
      <c r="L18" s="32"/>
      <c r="M18" s="162"/>
      <c r="N18" s="155"/>
      <c r="O18" s="213"/>
      <c r="P18" s="214"/>
      <c r="Q18" s="214"/>
      <c r="R18" s="214"/>
      <c r="S18" s="214"/>
      <c r="T18" s="214"/>
      <c r="U18" s="206">
        <f>'伴_単一日中早朝夜間'!L12-'伴_単一日中早朝夜間'!L10</f>
        <v>182</v>
      </c>
      <c r="V18" s="206"/>
      <c r="W18" s="32" t="s">
        <v>905</v>
      </c>
      <c r="X18" s="32"/>
      <c r="Y18" s="48"/>
      <c r="Z18" s="25"/>
      <c r="AA18" s="11"/>
      <c r="AB18" s="11"/>
      <c r="AC18" s="11"/>
      <c r="AD18" s="26"/>
      <c r="AE18" s="26"/>
      <c r="AF18" s="148"/>
      <c r="AG18" s="148"/>
      <c r="AH18" s="152"/>
      <c r="AI18" s="27" t="s">
        <v>869</v>
      </c>
      <c r="AJ18" s="11"/>
      <c r="AK18" s="11"/>
      <c r="AL18" s="11"/>
      <c r="AM18" s="11"/>
      <c r="AN18" s="11"/>
      <c r="AO18" s="11"/>
      <c r="AP18" s="11"/>
      <c r="AQ18" s="11"/>
      <c r="AR18" s="11"/>
      <c r="AS18" s="28" t="s">
        <v>960</v>
      </c>
      <c r="AT18" s="188">
        <v>1</v>
      </c>
      <c r="AU18" s="189"/>
      <c r="AV18" s="65"/>
      <c r="AW18" s="66"/>
      <c r="AX18" s="66"/>
      <c r="AY18" s="67"/>
      <c r="AZ18" s="65"/>
      <c r="BA18" s="66"/>
      <c r="BB18" s="66"/>
      <c r="BC18" s="67"/>
      <c r="BD18" s="151">
        <f>ROUND(I18*AT18*(1+AX21)+U18*AT18*(1+BB21),0)</f>
        <v>831</v>
      </c>
      <c r="BE18" s="29"/>
    </row>
    <row r="19" spans="1:57" s="140" customFormat="1" ht="16.5" customHeight="1">
      <c r="A19" s="13">
        <v>64</v>
      </c>
      <c r="B19" s="14">
        <v>1109</v>
      </c>
      <c r="C19" s="15" t="s">
        <v>374</v>
      </c>
      <c r="D19" s="30"/>
      <c r="E19" s="31"/>
      <c r="F19" s="31"/>
      <c r="G19" s="31"/>
      <c r="H19" s="163"/>
      <c r="I19" s="163"/>
      <c r="J19" s="163"/>
      <c r="K19" s="32"/>
      <c r="L19" s="32"/>
      <c r="M19" s="32"/>
      <c r="N19" s="33"/>
      <c r="O19" s="209" t="s">
        <v>961</v>
      </c>
      <c r="P19" s="210"/>
      <c r="Q19" s="210"/>
      <c r="R19" s="210"/>
      <c r="S19" s="210"/>
      <c r="T19" s="210"/>
      <c r="U19" s="150"/>
      <c r="V19" s="150"/>
      <c r="W19" s="150"/>
      <c r="X19" s="150"/>
      <c r="Y19" s="46"/>
      <c r="Z19" s="5"/>
      <c r="AA19" s="5"/>
      <c r="AB19" s="5"/>
      <c r="AC19" s="5"/>
      <c r="AD19" s="17"/>
      <c r="AE19" s="17"/>
      <c r="AF19" s="5"/>
      <c r="AG19" s="18"/>
      <c r="AH19" s="19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1"/>
      <c r="AT19" s="22"/>
      <c r="AU19" s="23"/>
      <c r="AV19" s="233" t="s">
        <v>965</v>
      </c>
      <c r="AW19" s="234"/>
      <c r="AX19" s="234"/>
      <c r="AY19" s="235"/>
      <c r="AZ19" s="233" t="s">
        <v>966</v>
      </c>
      <c r="BA19" s="234"/>
      <c r="BB19" s="234"/>
      <c r="BC19" s="235"/>
      <c r="BD19" s="151">
        <f>ROUND(I18*(1+AX21)+U20*(1+BB21),0)</f>
        <v>933</v>
      </c>
      <c r="BE19" s="29"/>
    </row>
    <row r="20" spans="1:57" s="140" customFormat="1" ht="16.5" customHeight="1">
      <c r="A20" s="13">
        <v>64</v>
      </c>
      <c r="B20" s="14">
        <v>1110</v>
      </c>
      <c r="C20" s="15" t="s">
        <v>375</v>
      </c>
      <c r="D20" s="31"/>
      <c r="E20" s="31"/>
      <c r="F20" s="31"/>
      <c r="G20" s="31"/>
      <c r="H20" s="163"/>
      <c r="I20" s="163"/>
      <c r="J20" s="163"/>
      <c r="K20" s="32"/>
      <c r="L20" s="32"/>
      <c r="M20" s="32"/>
      <c r="N20" s="33"/>
      <c r="O20" s="213"/>
      <c r="P20" s="214"/>
      <c r="Q20" s="214"/>
      <c r="R20" s="214"/>
      <c r="S20" s="214"/>
      <c r="T20" s="214"/>
      <c r="U20" s="206">
        <f>'伴_単一日中早朝夜間'!L14-'伴_単一日中早朝夜間'!L10</f>
        <v>264</v>
      </c>
      <c r="V20" s="206"/>
      <c r="W20" s="32" t="s">
        <v>905</v>
      </c>
      <c r="X20" s="32"/>
      <c r="Y20" s="48"/>
      <c r="Z20" s="25"/>
      <c r="AA20" s="11"/>
      <c r="AB20" s="11"/>
      <c r="AC20" s="11"/>
      <c r="AD20" s="26"/>
      <c r="AE20" s="26"/>
      <c r="AF20" s="148"/>
      <c r="AG20" s="148"/>
      <c r="AH20" s="152"/>
      <c r="AI20" s="27" t="s">
        <v>869</v>
      </c>
      <c r="AJ20" s="11"/>
      <c r="AK20" s="11"/>
      <c r="AL20" s="11"/>
      <c r="AM20" s="11"/>
      <c r="AN20" s="11"/>
      <c r="AO20" s="11"/>
      <c r="AP20" s="11"/>
      <c r="AQ20" s="11"/>
      <c r="AR20" s="11"/>
      <c r="AS20" s="28" t="s">
        <v>960</v>
      </c>
      <c r="AT20" s="188">
        <v>1</v>
      </c>
      <c r="AU20" s="189"/>
      <c r="AV20" s="233"/>
      <c r="AW20" s="234"/>
      <c r="AX20" s="234"/>
      <c r="AY20" s="235"/>
      <c r="AZ20" s="233"/>
      <c r="BA20" s="234"/>
      <c r="BB20" s="234"/>
      <c r="BC20" s="235"/>
      <c r="BD20" s="151">
        <f>ROUND(I18*AT20*(1+AX21)+U20*AT20*(1+BB21),0)</f>
        <v>933</v>
      </c>
      <c r="BE20" s="29"/>
    </row>
    <row r="21" spans="1:57" s="140" customFormat="1" ht="16.5" customHeight="1">
      <c r="A21" s="13">
        <v>64</v>
      </c>
      <c r="B21" s="14">
        <v>1111</v>
      </c>
      <c r="C21" s="15" t="s">
        <v>376</v>
      </c>
      <c r="D21" s="31"/>
      <c r="E21" s="31"/>
      <c r="F21" s="31"/>
      <c r="G21" s="31"/>
      <c r="H21" s="163"/>
      <c r="I21" s="163"/>
      <c r="J21" s="163"/>
      <c r="K21" s="32"/>
      <c r="L21" s="32"/>
      <c r="M21" s="32"/>
      <c r="N21" s="32"/>
      <c r="O21" s="209" t="s">
        <v>962</v>
      </c>
      <c r="P21" s="210"/>
      <c r="Q21" s="210"/>
      <c r="R21" s="210"/>
      <c r="S21" s="210"/>
      <c r="T21" s="210"/>
      <c r="U21" s="150"/>
      <c r="V21" s="150"/>
      <c r="W21" s="150"/>
      <c r="X21" s="150"/>
      <c r="Y21" s="46"/>
      <c r="Z21" s="5"/>
      <c r="AA21" s="5"/>
      <c r="AB21" s="5"/>
      <c r="AC21" s="5"/>
      <c r="AD21" s="17"/>
      <c r="AE21" s="17"/>
      <c r="AF21" s="5"/>
      <c r="AG21" s="18"/>
      <c r="AH21" s="19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1"/>
      <c r="AT21" s="22"/>
      <c r="AU21" s="23"/>
      <c r="AV21" s="65" t="s">
        <v>967</v>
      </c>
      <c r="AW21" s="68" t="s">
        <v>968</v>
      </c>
      <c r="AX21" s="199">
        <v>0.5</v>
      </c>
      <c r="AY21" s="199"/>
      <c r="AZ21" s="65" t="s">
        <v>969</v>
      </c>
      <c r="BA21" s="68" t="s">
        <v>968</v>
      </c>
      <c r="BB21" s="199">
        <v>0.25</v>
      </c>
      <c r="BC21" s="199"/>
      <c r="BD21" s="151">
        <f>ROUND(I18*(1+AX21)+U22*(1+BB21),0)</f>
        <v>1038</v>
      </c>
      <c r="BE21" s="29"/>
    </row>
    <row r="22" spans="1:57" s="140" customFormat="1" ht="16.5" customHeight="1">
      <c r="A22" s="13">
        <v>64</v>
      </c>
      <c r="B22" s="14">
        <v>1112</v>
      </c>
      <c r="C22" s="15" t="s">
        <v>377</v>
      </c>
      <c r="D22" s="31"/>
      <c r="E22" s="31"/>
      <c r="F22" s="31"/>
      <c r="G22" s="31"/>
      <c r="H22" s="163"/>
      <c r="I22" s="163"/>
      <c r="J22" s="163"/>
      <c r="K22" s="32"/>
      <c r="L22" s="32"/>
      <c r="M22" s="32"/>
      <c r="N22" s="32"/>
      <c r="O22" s="213"/>
      <c r="P22" s="214"/>
      <c r="Q22" s="214"/>
      <c r="R22" s="214"/>
      <c r="S22" s="214"/>
      <c r="T22" s="214"/>
      <c r="U22" s="206">
        <f>'伴_単一日中早朝夜間'!L16-'伴_単一日中早朝夜間'!L10</f>
        <v>348</v>
      </c>
      <c r="V22" s="206"/>
      <c r="W22" s="32" t="s">
        <v>905</v>
      </c>
      <c r="X22" s="32"/>
      <c r="Y22" s="48"/>
      <c r="Z22" s="25"/>
      <c r="AA22" s="11"/>
      <c r="AB22" s="11"/>
      <c r="AC22" s="11"/>
      <c r="AD22" s="26"/>
      <c r="AE22" s="26"/>
      <c r="AF22" s="148"/>
      <c r="AG22" s="148"/>
      <c r="AH22" s="152"/>
      <c r="AI22" s="27" t="s">
        <v>869</v>
      </c>
      <c r="AJ22" s="11"/>
      <c r="AK22" s="11"/>
      <c r="AL22" s="11"/>
      <c r="AM22" s="11"/>
      <c r="AN22" s="11"/>
      <c r="AO22" s="11"/>
      <c r="AP22" s="11"/>
      <c r="AQ22" s="11"/>
      <c r="AR22" s="11"/>
      <c r="AS22" s="28" t="s">
        <v>960</v>
      </c>
      <c r="AT22" s="188">
        <v>1</v>
      </c>
      <c r="AU22" s="189"/>
      <c r="AV22" s="65"/>
      <c r="AW22" s="66"/>
      <c r="AX22" s="66"/>
      <c r="AY22" s="54" t="s">
        <v>931</v>
      </c>
      <c r="AZ22" s="65"/>
      <c r="BA22" s="66"/>
      <c r="BB22" s="66"/>
      <c r="BC22" s="54" t="s">
        <v>931</v>
      </c>
      <c r="BD22" s="151">
        <f>ROUND(I18*AT22*(1+AX21)+U22*AT22*(1+BB21),0)</f>
        <v>1038</v>
      </c>
      <c r="BE22" s="29"/>
    </row>
    <row r="23" spans="1:57" s="140" customFormat="1" ht="16.5" customHeight="1">
      <c r="A23" s="13">
        <v>64</v>
      </c>
      <c r="B23" s="14">
        <v>1113</v>
      </c>
      <c r="C23" s="15" t="s">
        <v>378</v>
      </c>
      <c r="D23" s="31"/>
      <c r="E23" s="31"/>
      <c r="F23" s="31"/>
      <c r="G23" s="31"/>
      <c r="H23" s="163"/>
      <c r="I23" s="163"/>
      <c r="J23" s="163"/>
      <c r="K23" s="32"/>
      <c r="L23" s="32"/>
      <c r="M23" s="32"/>
      <c r="N23" s="32"/>
      <c r="O23" s="209" t="s">
        <v>963</v>
      </c>
      <c r="P23" s="210"/>
      <c r="Q23" s="210"/>
      <c r="R23" s="210"/>
      <c r="S23" s="210"/>
      <c r="T23" s="210"/>
      <c r="U23" s="150"/>
      <c r="V23" s="150"/>
      <c r="W23" s="150"/>
      <c r="X23" s="150"/>
      <c r="Y23" s="46"/>
      <c r="Z23" s="5"/>
      <c r="AA23" s="5"/>
      <c r="AB23" s="5"/>
      <c r="AC23" s="5"/>
      <c r="AD23" s="17"/>
      <c r="AE23" s="17"/>
      <c r="AF23" s="5"/>
      <c r="AG23" s="18"/>
      <c r="AH23" s="19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1"/>
      <c r="AT23" s="22"/>
      <c r="AU23" s="23"/>
      <c r="AV23" s="65"/>
      <c r="AW23" s="66"/>
      <c r="AX23" s="66"/>
      <c r="AY23" s="67"/>
      <c r="AZ23" s="65"/>
      <c r="BA23" s="66"/>
      <c r="BB23" s="66"/>
      <c r="BC23" s="67"/>
      <c r="BD23" s="151">
        <f>ROUND(I18*(1+AX21)+U24*(1+BB21),0)</f>
        <v>1142</v>
      </c>
      <c r="BE23" s="29"/>
    </row>
    <row r="24" spans="1:57" s="140" customFormat="1" ht="16.5" customHeight="1">
      <c r="A24" s="13">
        <v>64</v>
      </c>
      <c r="B24" s="14">
        <v>1114</v>
      </c>
      <c r="C24" s="15" t="s">
        <v>379</v>
      </c>
      <c r="D24" s="31"/>
      <c r="E24" s="31"/>
      <c r="F24" s="31"/>
      <c r="G24" s="31"/>
      <c r="H24" s="163"/>
      <c r="I24" s="163"/>
      <c r="J24" s="163"/>
      <c r="K24" s="32"/>
      <c r="L24" s="32"/>
      <c r="M24" s="32"/>
      <c r="N24" s="32"/>
      <c r="O24" s="213"/>
      <c r="P24" s="214"/>
      <c r="Q24" s="214"/>
      <c r="R24" s="214"/>
      <c r="S24" s="214"/>
      <c r="T24" s="214"/>
      <c r="U24" s="206">
        <f>'伴_単一日中早朝夜間'!L18-'伴_単一日中早朝夜間'!L10</f>
        <v>431</v>
      </c>
      <c r="V24" s="206"/>
      <c r="W24" s="32" t="s">
        <v>905</v>
      </c>
      <c r="X24" s="32"/>
      <c r="Y24" s="48"/>
      <c r="Z24" s="25"/>
      <c r="AA24" s="11"/>
      <c r="AB24" s="11"/>
      <c r="AC24" s="11"/>
      <c r="AD24" s="26"/>
      <c r="AE24" s="26"/>
      <c r="AF24" s="148"/>
      <c r="AG24" s="148"/>
      <c r="AH24" s="152"/>
      <c r="AI24" s="27" t="s">
        <v>869</v>
      </c>
      <c r="AJ24" s="11"/>
      <c r="AK24" s="11"/>
      <c r="AL24" s="11"/>
      <c r="AM24" s="11"/>
      <c r="AN24" s="11"/>
      <c r="AO24" s="11"/>
      <c r="AP24" s="11"/>
      <c r="AQ24" s="11"/>
      <c r="AR24" s="11"/>
      <c r="AS24" s="28" t="s">
        <v>960</v>
      </c>
      <c r="AT24" s="188">
        <v>1</v>
      </c>
      <c r="AU24" s="189"/>
      <c r="AV24" s="65"/>
      <c r="AW24" s="66"/>
      <c r="AX24" s="66"/>
      <c r="AY24" s="67"/>
      <c r="AZ24" s="65"/>
      <c r="BA24" s="66"/>
      <c r="BB24" s="66"/>
      <c r="BC24" s="67"/>
      <c r="BD24" s="151">
        <f>ROUND(I18*AT24*(1+AX21)+U24*AT24*(1+BB21),0)</f>
        <v>1142</v>
      </c>
      <c r="BE24" s="29"/>
    </row>
    <row r="25" spans="1:57" s="140" customFormat="1" ht="16.5" customHeight="1">
      <c r="A25" s="13">
        <v>64</v>
      </c>
      <c r="B25" s="14">
        <v>1115</v>
      </c>
      <c r="C25" s="15" t="s">
        <v>380</v>
      </c>
      <c r="D25" s="236" t="s">
        <v>947</v>
      </c>
      <c r="E25" s="237"/>
      <c r="F25" s="237"/>
      <c r="G25" s="237"/>
      <c r="H25" s="237"/>
      <c r="I25" s="150"/>
      <c r="J25" s="150"/>
      <c r="K25" s="150"/>
      <c r="L25" s="150"/>
      <c r="M25" s="150"/>
      <c r="N25" s="16"/>
      <c r="O25" s="209" t="s">
        <v>958</v>
      </c>
      <c r="P25" s="210"/>
      <c r="Q25" s="210"/>
      <c r="R25" s="210"/>
      <c r="S25" s="210"/>
      <c r="T25" s="210"/>
      <c r="U25" s="150"/>
      <c r="V25" s="150"/>
      <c r="W25" s="150"/>
      <c r="X25" s="150"/>
      <c r="Y25" s="46"/>
      <c r="Z25" s="5"/>
      <c r="AA25" s="5"/>
      <c r="AB25" s="5"/>
      <c r="AC25" s="5"/>
      <c r="AD25" s="17"/>
      <c r="AE25" s="17"/>
      <c r="AF25" s="5"/>
      <c r="AG25" s="18"/>
      <c r="AH25" s="19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1"/>
      <c r="AT25" s="22"/>
      <c r="AU25" s="23"/>
      <c r="AV25" s="65"/>
      <c r="AW25" s="66"/>
      <c r="AX25" s="66"/>
      <c r="AY25" s="67"/>
      <c r="AZ25" s="65"/>
      <c r="BA25" s="66"/>
      <c r="BB25" s="66"/>
      <c r="BC25" s="67"/>
      <c r="BD25" s="151">
        <f>ROUND(I26*(1+AX21)+U26*(1+BB21),0)</f>
        <v>979</v>
      </c>
      <c r="BE25" s="29"/>
    </row>
    <row r="26" spans="1:57" s="140" customFormat="1" ht="16.5" customHeight="1">
      <c r="A26" s="13">
        <v>64</v>
      </c>
      <c r="B26" s="14">
        <v>1116</v>
      </c>
      <c r="C26" s="15" t="s">
        <v>381</v>
      </c>
      <c r="D26" s="238"/>
      <c r="E26" s="239"/>
      <c r="F26" s="239"/>
      <c r="G26" s="239"/>
      <c r="H26" s="239"/>
      <c r="I26" s="206">
        <f>'伴_単一日中早朝夜間'!L12</f>
        <v>584</v>
      </c>
      <c r="J26" s="206"/>
      <c r="K26" s="32" t="s">
        <v>905</v>
      </c>
      <c r="L26" s="32"/>
      <c r="M26" s="162"/>
      <c r="N26" s="155"/>
      <c r="O26" s="213"/>
      <c r="P26" s="214"/>
      <c r="Q26" s="214"/>
      <c r="R26" s="214"/>
      <c r="S26" s="214"/>
      <c r="T26" s="214"/>
      <c r="U26" s="206">
        <f>'伴_単一日中早朝夜間'!L14-'伴_単一日中早朝夜間'!L12</f>
        <v>82</v>
      </c>
      <c r="V26" s="206"/>
      <c r="W26" s="32" t="s">
        <v>905</v>
      </c>
      <c r="Y26" s="48"/>
      <c r="Z26" s="25"/>
      <c r="AA26" s="11"/>
      <c r="AB26" s="11"/>
      <c r="AC26" s="11"/>
      <c r="AD26" s="26"/>
      <c r="AE26" s="26"/>
      <c r="AF26" s="148"/>
      <c r="AG26" s="148"/>
      <c r="AH26" s="152"/>
      <c r="AI26" s="27" t="s">
        <v>869</v>
      </c>
      <c r="AJ26" s="11"/>
      <c r="AK26" s="11"/>
      <c r="AL26" s="11"/>
      <c r="AM26" s="11"/>
      <c r="AN26" s="11"/>
      <c r="AO26" s="11"/>
      <c r="AP26" s="11"/>
      <c r="AQ26" s="11"/>
      <c r="AR26" s="11"/>
      <c r="AS26" s="28" t="s">
        <v>970</v>
      </c>
      <c r="AT26" s="188">
        <v>1</v>
      </c>
      <c r="AU26" s="189"/>
      <c r="AV26" s="65"/>
      <c r="AW26" s="66"/>
      <c r="AX26" s="66"/>
      <c r="AY26" s="67"/>
      <c r="AZ26" s="65"/>
      <c r="BA26" s="66"/>
      <c r="BB26" s="66"/>
      <c r="BC26" s="67"/>
      <c r="BD26" s="151">
        <f>ROUND(I26*AT26*(1+AX21)+U26*AT26*(1+BB21),0)</f>
        <v>979</v>
      </c>
      <c r="BE26" s="29"/>
    </row>
    <row r="27" spans="1:57" s="140" customFormat="1" ht="16.5" customHeight="1">
      <c r="A27" s="13">
        <v>64</v>
      </c>
      <c r="B27" s="14">
        <v>1117</v>
      </c>
      <c r="C27" s="15" t="s">
        <v>382</v>
      </c>
      <c r="D27" s="30"/>
      <c r="E27" s="31"/>
      <c r="F27" s="31"/>
      <c r="G27" s="31"/>
      <c r="H27" s="163"/>
      <c r="I27" s="163"/>
      <c r="J27" s="163"/>
      <c r="K27" s="32"/>
      <c r="L27" s="32"/>
      <c r="M27" s="32"/>
      <c r="N27" s="33"/>
      <c r="O27" s="209" t="s">
        <v>961</v>
      </c>
      <c r="P27" s="210"/>
      <c r="Q27" s="210"/>
      <c r="R27" s="210"/>
      <c r="S27" s="210"/>
      <c r="T27" s="210"/>
      <c r="U27" s="150"/>
      <c r="V27" s="150"/>
      <c r="W27" s="150"/>
      <c r="X27" s="150"/>
      <c r="Y27" s="46"/>
      <c r="Z27" s="5"/>
      <c r="AA27" s="5"/>
      <c r="AB27" s="5"/>
      <c r="AC27" s="5"/>
      <c r="AD27" s="17"/>
      <c r="AE27" s="17"/>
      <c r="AF27" s="5"/>
      <c r="AG27" s="18"/>
      <c r="AH27" s="19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1"/>
      <c r="AT27" s="22"/>
      <c r="AU27" s="23"/>
      <c r="AV27" s="65"/>
      <c r="AW27" s="66"/>
      <c r="AX27" s="66"/>
      <c r="AY27" s="67"/>
      <c r="AZ27" s="65"/>
      <c r="BA27" s="66"/>
      <c r="BB27" s="66"/>
      <c r="BC27" s="67"/>
      <c r="BD27" s="151">
        <f>ROUND(I26*(1+AX21)+U28*(1+BB21),0)</f>
        <v>1084</v>
      </c>
      <c r="BE27" s="29"/>
    </row>
    <row r="28" spans="1:57" s="140" customFormat="1" ht="16.5" customHeight="1">
      <c r="A28" s="13">
        <v>64</v>
      </c>
      <c r="B28" s="14">
        <v>1118</v>
      </c>
      <c r="C28" s="15" t="s">
        <v>383</v>
      </c>
      <c r="D28" s="31"/>
      <c r="E28" s="31"/>
      <c r="F28" s="31"/>
      <c r="G28" s="31"/>
      <c r="H28" s="163"/>
      <c r="I28" s="163"/>
      <c r="J28" s="163"/>
      <c r="K28" s="32"/>
      <c r="L28" s="32"/>
      <c r="M28" s="32"/>
      <c r="N28" s="33"/>
      <c r="O28" s="213"/>
      <c r="P28" s="214"/>
      <c r="Q28" s="214"/>
      <c r="R28" s="214"/>
      <c r="S28" s="214"/>
      <c r="T28" s="214"/>
      <c r="U28" s="206">
        <f>'伴_単一日中早朝夜間'!L16-'伴_単一日中早朝夜間'!L12</f>
        <v>166</v>
      </c>
      <c r="V28" s="206"/>
      <c r="W28" s="32" t="s">
        <v>905</v>
      </c>
      <c r="Y28" s="48"/>
      <c r="Z28" s="25"/>
      <c r="AA28" s="11"/>
      <c r="AB28" s="11"/>
      <c r="AC28" s="11"/>
      <c r="AD28" s="26"/>
      <c r="AE28" s="26"/>
      <c r="AF28" s="148"/>
      <c r="AG28" s="148"/>
      <c r="AH28" s="152"/>
      <c r="AI28" s="27" t="s">
        <v>869</v>
      </c>
      <c r="AJ28" s="11"/>
      <c r="AK28" s="11"/>
      <c r="AL28" s="11"/>
      <c r="AM28" s="11"/>
      <c r="AN28" s="11"/>
      <c r="AO28" s="11"/>
      <c r="AP28" s="11"/>
      <c r="AQ28" s="11"/>
      <c r="AR28" s="11"/>
      <c r="AS28" s="28" t="s">
        <v>970</v>
      </c>
      <c r="AT28" s="188">
        <v>1</v>
      </c>
      <c r="AU28" s="189"/>
      <c r="AV28" s="65"/>
      <c r="AW28" s="66"/>
      <c r="AX28" s="66"/>
      <c r="AY28" s="67"/>
      <c r="AZ28" s="65"/>
      <c r="BA28" s="66"/>
      <c r="BB28" s="66"/>
      <c r="BC28" s="67"/>
      <c r="BD28" s="151">
        <f>ROUND(I26*AT28*(1+AX21)+U28*AT28*(1+BB21),0)</f>
        <v>1084</v>
      </c>
      <c r="BE28" s="29"/>
    </row>
    <row r="29" spans="1:57" s="140" customFormat="1" ht="16.5" customHeight="1">
      <c r="A29" s="13">
        <v>64</v>
      </c>
      <c r="B29" s="14">
        <v>1119</v>
      </c>
      <c r="C29" s="15" t="s">
        <v>384</v>
      </c>
      <c r="D29" s="31"/>
      <c r="E29" s="31"/>
      <c r="F29" s="31"/>
      <c r="G29" s="31"/>
      <c r="H29" s="163"/>
      <c r="I29" s="163"/>
      <c r="J29" s="163"/>
      <c r="K29" s="32"/>
      <c r="L29" s="32"/>
      <c r="M29" s="32"/>
      <c r="N29" s="32"/>
      <c r="O29" s="209" t="s">
        <v>962</v>
      </c>
      <c r="P29" s="210"/>
      <c r="Q29" s="210"/>
      <c r="R29" s="210"/>
      <c r="S29" s="210"/>
      <c r="T29" s="210"/>
      <c r="U29" s="150"/>
      <c r="V29" s="150"/>
      <c r="W29" s="150"/>
      <c r="X29" s="150"/>
      <c r="Y29" s="46"/>
      <c r="Z29" s="5"/>
      <c r="AA29" s="5"/>
      <c r="AB29" s="5"/>
      <c r="AC29" s="5"/>
      <c r="AD29" s="17"/>
      <c r="AE29" s="17"/>
      <c r="AF29" s="5"/>
      <c r="AG29" s="18"/>
      <c r="AH29" s="19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1"/>
      <c r="AT29" s="22"/>
      <c r="AU29" s="23"/>
      <c r="AV29" s="65"/>
      <c r="AW29" s="66"/>
      <c r="AX29" s="66"/>
      <c r="AY29" s="67"/>
      <c r="AZ29" s="65"/>
      <c r="BA29" s="66"/>
      <c r="BB29" s="66"/>
      <c r="BC29" s="67"/>
      <c r="BD29" s="151">
        <f>ROUND(I26*(1+AX21)+U30*(1+BB21),0)</f>
        <v>1187</v>
      </c>
      <c r="BE29" s="29"/>
    </row>
    <row r="30" spans="1:57" s="140" customFormat="1" ht="16.5" customHeight="1">
      <c r="A30" s="13">
        <v>64</v>
      </c>
      <c r="B30" s="14">
        <v>1120</v>
      </c>
      <c r="C30" s="15" t="s">
        <v>385</v>
      </c>
      <c r="D30" s="31"/>
      <c r="E30" s="31"/>
      <c r="F30" s="31"/>
      <c r="G30" s="31"/>
      <c r="H30" s="163"/>
      <c r="I30" s="163"/>
      <c r="J30" s="163"/>
      <c r="K30" s="32"/>
      <c r="L30" s="32"/>
      <c r="M30" s="32"/>
      <c r="N30" s="32"/>
      <c r="O30" s="213"/>
      <c r="P30" s="214"/>
      <c r="Q30" s="214"/>
      <c r="R30" s="214"/>
      <c r="S30" s="214"/>
      <c r="T30" s="214"/>
      <c r="U30" s="206">
        <f>'伴_単一日中早朝夜間'!L18-'伴_単一日中早朝夜間'!L12</f>
        <v>249</v>
      </c>
      <c r="V30" s="206"/>
      <c r="W30" s="32" t="s">
        <v>905</v>
      </c>
      <c r="Y30" s="48"/>
      <c r="Z30" s="25"/>
      <c r="AA30" s="11"/>
      <c r="AB30" s="11"/>
      <c r="AC30" s="11"/>
      <c r="AD30" s="26"/>
      <c r="AE30" s="26"/>
      <c r="AF30" s="148"/>
      <c r="AG30" s="148"/>
      <c r="AH30" s="152"/>
      <c r="AI30" s="27" t="s">
        <v>869</v>
      </c>
      <c r="AJ30" s="11"/>
      <c r="AK30" s="11"/>
      <c r="AL30" s="11"/>
      <c r="AM30" s="11"/>
      <c r="AN30" s="11"/>
      <c r="AO30" s="11"/>
      <c r="AP30" s="11"/>
      <c r="AQ30" s="11"/>
      <c r="AR30" s="11"/>
      <c r="AS30" s="28" t="s">
        <v>970</v>
      </c>
      <c r="AT30" s="188">
        <v>1</v>
      </c>
      <c r="AU30" s="189"/>
      <c r="AV30" s="65"/>
      <c r="AW30" s="66"/>
      <c r="AX30" s="66"/>
      <c r="AY30" s="67"/>
      <c r="AZ30" s="65"/>
      <c r="BA30" s="66"/>
      <c r="BB30" s="66"/>
      <c r="BC30" s="67"/>
      <c r="BD30" s="151">
        <f>ROUND(I26*AT30*(1+AX21)+U30*AT30*(1+BB21),0)</f>
        <v>1187</v>
      </c>
      <c r="BE30" s="29"/>
    </row>
    <row r="31" spans="1:57" s="140" customFormat="1" ht="16.5" customHeight="1">
      <c r="A31" s="13">
        <v>64</v>
      </c>
      <c r="B31" s="14">
        <v>1121</v>
      </c>
      <c r="C31" s="15" t="s">
        <v>386</v>
      </c>
      <c r="D31" s="236" t="s">
        <v>948</v>
      </c>
      <c r="E31" s="237"/>
      <c r="F31" s="237"/>
      <c r="G31" s="237"/>
      <c r="H31" s="237"/>
      <c r="I31" s="150"/>
      <c r="J31" s="150"/>
      <c r="K31" s="150"/>
      <c r="L31" s="150"/>
      <c r="M31" s="150"/>
      <c r="N31" s="16"/>
      <c r="O31" s="209" t="s">
        <v>958</v>
      </c>
      <c r="P31" s="210"/>
      <c r="Q31" s="210"/>
      <c r="R31" s="210"/>
      <c r="S31" s="210"/>
      <c r="T31" s="210"/>
      <c r="U31" s="150"/>
      <c r="V31" s="150"/>
      <c r="W31" s="150"/>
      <c r="X31" s="150"/>
      <c r="Y31" s="46"/>
      <c r="Z31" s="5"/>
      <c r="AA31" s="5"/>
      <c r="AB31" s="5"/>
      <c r="AC31" s="5"/>
      <c r="AD31" s="17"/>
      <c r="AE31" s="17"/>
      <c r="AF31" s="5"/>
      <c r="AG31" s="18"/>
      <c r="AH31" s="19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1"/>
      <c r="AT31" s="22"/>
      <c r="AU31" s="23"/>
      <c r="AV31" s="65"/>
      <c r="AW31" s="66"/>
      <c r="AX31" s="66"/>
      <c r="AY31" s="67"/>
      <c r="AZ31" s="65"/>
      <c r="BA31" s="66"/>
      <c r="BB31" s="66"/>
      <c r="BC31" s="67"/>
      <c r="BD31" s="151">
        <f>ROUND(I32*(1+AX21)+U32*(1+BB21),0)</f>
        <v>1104</v>
      </c>
      <c r="BE31" s="29"/>
    </row>
    <row r="32" spans="1:57" s="140" customFormat="1" ht="16.5" customHeight="1">
      <c r="A32" s="13">
        <v>64</v>
      </c>
      <c r="B32" s="14">
        <v>1122</v>
      </c>
      <c r="C32" s="15" t="s">
        <v>387</v>
      </c>
      <c r="D32" s="238"/>
      <c r="E32" s="239"/>
      <c r="F32" s="239"/>
      <c r="G32" s="239"/>
      <c r="H32" s="239"/>
      <c r="I32" s="206">
        <f>'伴_単一日中早朝夜間'!L14</f>
        <v>666</v>
      </c>
      <c r="J32" s="206"/>
      <c r="K32" s="32" t="s">
        <v>905</v>
      </c>
      <c r="L32" s="32"/>
      <c r="M32" s="162"/>
      <c r="N32" s="155"/>
      <c r="O32" s="213"/>
      <c r="P32" s="214"/>
      <c r="Q32" s="214"/>
      <c r="R32" s="214"/>
      <c r="S32" s="214"/>
      <c r="T32" s="214"/>
      <c r="U32" s="206">
        <f>'伴_単一日中早朝夜間'!L16-'伴_単一日中早朝夜間'!L14</f>
        <v>84</v>
      </c>
      <c r="V32" s="206"/>
      <c r="W32" s="32" t="s">
        <v>905</v>
      </c>
      <c r="Y32" s="48"/>
      <c r="Z32" s="25"/>
      <c r="AA32" s="11"/>
      <c r="AB32" s="11"/>
      <c r="AC32" s="11"/>
      <c r="AD32" s="26"/>
      <c r="AE32" s="26"/>
      <c r="AF32" s="148"/>
      <c r="AG32" s="148"/>
      <c r="AH32" s="152"/>
      <c r="AI32" s="27" t="s">
        <v>869</v>
      </c>
      <c r="AJ32" s="11"/>
      <c r="AK32" s="11"/>
      <c r="AL32" s="11"/>
      <c r="AM32" s="11"/>
      <c r="AN32" s="11"/>
      <c r="AO32" s="11"/>
      <c r="AP32" s="11"/>
      <c r="AQ32" s="11"/>
      <c r="AR32" s="11"/>
      <c r="AS32" s="28" t="s">
        <v>970</v>
      </c>
      <c r="AT32" s="188">
        <v>1</v>
      </c>
      <c r="AU32" s="189"/>
      <c r="AV32" s="65"/>
      <c r="AW32" s="66"/>
      <c r="AX32" s="66"/>
      <c r="AY32" s="67"/>
      <c r="AZ32" s="65"/>
      <c r="BA32" s="66"/>
      <c r="BB32" s="66"/>
      <c r="BC32" s="67"/>
      <c r="BD32" s="151">
        <f>ROUND(I32*AT32*(1+AX21)+U32*AT32*(1+BB21),0)</f>
        <v>1104</v>
      </c>
      <c r="BE32" s="29"/>
    </row>
    <row r="33" spans="1:57" s="140" customFormat="1" ht="16.5" customHeight="1">
      <c r="A33" s="13">
        <v>64</v>
      </c>
      <c r="B33" s="14">
        <v>1123</v>
      </c>
      <c r="C33" s="15" t="s">
        <v>388</v>
      </c>
      <c r="D33" s="30"/>
      <c r="E33" s="31"/>
      <c r="F33" s="31"/>
      <c r="G33" s="31"/>
      <c r="H33" s="163"/>
      <c r="I33" s="163"/>
      <c r="J33" s="163"/>
      <c r="K33" s="32"/>
      <c r="L33" s="32"/>
      <c r="M33" s="32"/>
      <c r="N33" s="33"/>
      <c r="O33" s="209" t="s">
        <v>961</v>
      </c>
      <c r="P33" s="210"/>
      <c r="Q33" s="210"/>
      <c r="R33" s="210"/>
      <c r="S33" s="210"/>
      <c r="T33" s="210"/>
      <c r="U33" s="150"/>
      <c r="V33" s="150"/>
      <c r="W33" s="150"/>
      <c r="X33" s="150"/>
      <c r="Y33" s="46"/>
      <c r="Z33" s="5"/>
      <c r="AA33" s="5"/>
      <c r="AB33" s="5"/>
      <c r="AC33" s="5"/>
      <c r="AD33" s="17"/>
      <c r="AE33" s="17"/>
      <c r="AF33" s="5"/>
      <c r="AG33" s="18"/>
      <c r="AH33" s="19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1"/>
      <c r="AT33" s="22"/>
      <c r="AU33" s="23"/>
      <c r="AV33" s="65"/>
      <c r="AW33" s="66"/>
      <c r="AX33" s="66"/>
      <c r="AY33" s="67"/>
      <c r="AZ33" s="65"/>
      <c r="BA33" s="66"/>
      <c r="BB33" s="66"/>
      <c r="BC33" s="67"/>
      <c r="BD33" s="151">
        <f>ROUND(I32*(1+AX21)+U34*(1+BB21),0)</f>
        <v>1208</v>
      </c>
      <c r="BE33" s="29"/>
    </row>
    <row r="34" spans="1:57" s="140" customFormat="1" ht="16.5" customHeight="1">
      <c r="A34" s="13">
        <v>64</v>
      </c>
      <c r="B34" s="14">
        <v>1124</v>
      </c>
      <c r="C34" s="15" t="s">
        <v>389</v>
      </c>
      <c r="D34" s="31"/>
      <c r="E34" s="31"/>
      <c r="F34" s="31"/>
      <c r="G34" s="31"/>
      <c r="H34" s="163"/>
      <c r="I34" s="163"/>
      <c r="J34" s="163"/>
      <c r="K34" s="32"/>
      <c r="L34" s="32"/>
      <c r="M34" s="32"/>
      <c r="N34" s="33"/>
      <c r="O34" s="213"/>
      <c r="P34" s="214"/>
      <c r="Q34" s="214"/>
      <c r="R34" s="214"/>
      <c r="S34" s="214"/>
      <c r="T34" s="214"/>
      <c r="U34" s="206">
        <f>'伴_単一日中早朝夜間'!L18-'伴_単一日中早朝夜間'!L14</f>
        <v>167</v>
      </c>
      <c r="V34" s="206"/>
      <c r="W34" s="32" t="s">
        <v>905</v>
      </c>
      <c r="Y34" s="48"/>
      <c r="Z34" s="25"/>
      <c r="AA34" s="11"/>
      <c r="AB34" s="11"/>
      <c r="AC34" s="11"/>
      <c r="AD34" s="26"/>
      <c r="AE34" s="26"/>
      <c r="AF34" s="148"/>
      <c r="AG34" s="148"/>
      <c r="AH34" s="152"/>
      <c r="AI34" s="27" t="s">
        <v>869</v>
      </c>
      <c r="AJ34" s="11"/>
      <c r="AK34" s="11"/>
      <c r="AL34" s="11"/>
      <c r="AM34" s="11"/>
      <c r="AN34" s="11"/>
      <c r="AO34" s="11"/>
      <c r="AP34" s="11"/>
      <c r="AQ34" s="11"/>
      <c r="AR34" s="11"/>
      <c r="AS34" s="28" t="s">
        <v>970</v>
      </c>
      <c r="AT34" s="188">
        <v>1</v>
      </c>
      <c r="AU34" s="189"/>
      <c r="AV34" s="65"/>
      <c r="AW34" s="66"/>
      <c r="AX34" s="66"/>
      <c r="AY34" s="67"/>
      <c r="AZ34" s="65"/>
      <c r="BA34" s="66"/>
      <c r="BB34" s="66"/>
      <c r="BC34" s="67"/>
      <c r="BD34" s="151">
        <f>ROUND(I32*AT34*(1+AX21)+U34*AT34*(1+BB21),0)</f>
        <v>1208</v>
      </c>
      <c r="BE34" s="29"/>
    </row>
    <row r="35" spans="1:57" s="140" customFormat="1" ht="16.5" customHeight="1">
      <c r="A35" s="13">
        <v>64</v>
      </c>
      <c r="B35" s="14">
        <v>1125</v>
      </c>
      <c r="C35" s="15" t="s">
        <v>390</v>
      </c>
      <c r="D35" s="192" t="s">
        <v>949</v>
      </c>
      <c r="E35" s="193"/>
      <c r="F35" s="193"/>
      <c r="G35" s="193"/>
      <c r="H35" s="193"/>
      <c r="I35" s="150"/>
      <c r="J35" s="150"/>
      <c r="K35" s="150"/>
      <c r="L35" s="150"/>
      <c r="M35" s="150"/>
      <c r="N35" s="16"/>
      <c r="O35" s="209" t="s">
        <v>958</v>
      </c>
      <c r="P35" s="210"/>
      <c r="Q35" s="210"/>
      <c r="R35" s="210"/>
      <c r="S35" s="210"/>
      <c r="T35" s="150"/>
      <c r="U35" s="150"/>
      <c r="V35" s="150"/>
      <c r="W35" s="150"/>
      <c r="X35" s="150"/>
      <c r="Y35" s="46"/>
      <c r="Z35" s="5"/>
      <c r="AA35" s="5"/>
      <c r="AB35" s="5"/>
      <c r="AC35" s="5"/>
      <c r="AD35" s="17"/>
      <c r="AE35" s="17"/>
      <c r="AF35" s="5"/>
      <c r="AG35" s="18"/>
      <c r="AH35" s="19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1"/>
      <c r="AT35" s="22"/>
      <c r="AU35" s="23"/>
      <c r="AV35" s="65"/>
      <c r="AW35" s="66"/>
      <c r="AX35" s="66"/>
      <c r="AY35" s="67"/>
      <c r="AZ35" s="65"/>
      <c r="BA35" s="66"/>
      <c r="BB35" s="66"/>
      <c r="BC35" s="67"/>
      <c r="BD35" s="151">
        <f>ROUND(I36*(1+AX21)+U36*(1+BB21),0)</f>
        <v>1229</v>
      </c>
      <c r="BE35" s="29"/>
    </row>
    <row r="36" spans="1:57" s="140" customFormat="1" ht="16.5" customHeight="1">
      <c r="A36" s="13">
        <v>64</v>
      </c>
      <c r="B36" s="14">
        <v>1126</v>
      </c>
      <c r="C36" s="15" t="s">
        <v>391</v>
      </c>
      <c r="D36" s="194"/>
      <c r="E36" s="195"/>
      <c r="F36" s="195"/>
      <c r="G36" s="195"/>
      <c r="H36" s="195"/>
      <c r="I36" s="205">
        <f>'伴_単一日中早朝夜間'!L16</f>
        <v>750</v>
      </c>
      <c r="J36" s="205"/>
      <c r="K36" s="11" t="s">
        <v>905</v>
      </c>
      <c r="L36" s="11"/>
      <c r="M36" s="164"/>
      <c r="N36" s="152"/>
      <c r="O36" s="213"/>
      <c r="P36" s="214"/>
      <c r="Q36" s="214"/>
      <c r="R36" s="214"/>
      <c r="S36" s="214"/>
      <c r="T36" s="176"/>
      <c r="U36" s="205">
        <f>'伴_単一日中早朝夜間'!L18-'伴_単一日中早朝夜間'!L16</f>
        <v>83</v>
      </c>
      <c r="V36" s="205"/>
      <c r="W36" s="11" t="s">
        <v>905</v>
      </c>
      <c r="X36" s="148"/>
      <c r="Y36" s="94"/>
      <c r="Z36" s="25"/>
      <c r="AA36" s="11"/>
      <c r="AB36" s="11"/>
      <c r="AC36" s="11"/>
      <c r="AD36" s="26"/>
      <c r="AE36" s="26"/>
      <c r="AF36" s="148"/>
      <c r="AG36" s="148"/>
      <c r="AH36" s="152"/>
      <c r="AI36" s="27" t="s">
        <v>869</v>
      </c>
      <c r="AJ36" s="11"/>
      <c r="AK36" s="11"/>
      <c r="AL36" s="11"/>
      <c r="AM36" s="11"/>
      <c r="AN36" s="11"/>
      <c r="AO36" s="11"/>
      <c r="AP36" s="11"/>
      <c r="AQ36" s="11"/>
      <c r="AR36" s="11"/>
      <c r="AS36" s="28" t="s">
        <v>970</v>
      </c>
      <c r="AT36" s="188">
        <v>1</v>
      </c>
      <c r="AU36" s="189"/>
      <c r="AV36" s="110"/>
      <c r="AW36" s="100"/>
      <c r="AX36" s="100"/>
      <c r="AY36" s="111"/>
      <c r="AZ36" s="110"/>
      <c r="BA36" s="100"/>
      <c r="BB36" s="100"/>
      <c r="BC36" s="111"/>
      <c r="BD36" s="154">
        <f>ROUND(I36*AT36*(1+AX21)+U36*AT36*(1+BB21),0)</f>
        <v>1229</v>
      </c>
      <c r="BE36" s="98"/>
    </row>
    <row r="37" spans="1:25" ht="16.5" customHeight="1">
      <c r="A37" s="1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</row>
    <row r="38" spans="1:55" ht="16.5" customHeight="1">
      <c r="A38" s="1"/>
      <c r="BC38" s="66"/>
    </row>
    <row r="39" spans="1:11" ht="16.5" customHeight="1">
      <c r="A39" s="1"/>
      <c r="B39" s="130" t="s">
        <v>516</v>
      </c>
      <c r="C39" s="53"/>
      <c r="D39" s="140"/>
      <c r="E39" s="140"/>
      <c r="F39" s="140"/>
      <c r="G39" s="140"/>
      <c r="H39" s="140"/>
      <c r="I39" s="140"/>
      <c r="J39" s="140"/>
      <c r="K39" s="53"/>
    </row>
    <row r="40" spans="1:62" s="140" customFormat="1" ht="16.5" customHeight="1">
      <c r="A40" s="3" t="s">
        <v>464</v>
      </c>
      <c r="B40" s="141"/>
      <c r="C40" s="4" t="s">
        <v>894</v>
      </c>
      <c r="D40" s="142"/>
      <c r="E40" s="143"/>
      <c r="F40" s="143"/>
      <c r="G40" s="143"/>
      <c r="H40" s="143"/>
      <c r="I40" s="143"/>
      <c r="J40" s="143"/>
      <c r="K40" s="5"/>
      <c r="L40" s="5"/>
      <c r="M40" s="5"/>
      <c r="N40" s="5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215" t="s">
        <v>895</v>
      </c>
      <c r="AA40" s="215"/>
      <c r="AB40" s="215"/>
      <c r="AC40" s="215"/>
      <c r="AD40" s="6"/>
      <c r="AE40" s="144"/>
      <c r="AF40" s="143"/>
      <c r="AG40" s="144"/>
      <c r="AH40" s="144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7" t="s">
        <v>896</v>
      </c>
      <c r="BE40" s="7" t="s">
        <v>897</v>
      </c>
      <c r="BF40" s="146"/>
      <c r="BG40" s="138"/>
      <c r="BH40" s="138"/>
      <c r="BI40" s="138"/>
      <c r="BJ40" s="146"/>
    </row>
    <row r="41" spans="1:62" s="140" customFormat="1" ht="16.5" customHeight="1">
      <c r="A41" s="8" t="s">
        <v>898</v>
      </c>
      <c r="B41" s="9" t="s">
        <v>899</v>
      </c>
      <c r="C41" s="10"/>
      <c r="D41" s="159"/>
      <c r="E41" s="160"/>
      <c r="F41" s="160"/>
      <c r="G41" s="160"/>
      <c r="H41" s="160"/>
      <c r="I41" s="59" t="s">
        <v>466</v>
      </c>
      <c r="J41" s="160"/>
      <c r="K41" s="60"/>
      <c r="L41" s="60"/>
      <c r="M41" s="60"/>
      <c r="N41" s="61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1"/>
      <c r="AA41" s="148"/>
      <c r="AB41" s="148"/>
      <c r="AC41" s="148"/>
      <c r="AD41" s="148"/>
      <c r="AE41" s="149"/>
      <c r="AF41" s="148"/>
      <c r="AG41" s="149"/>
      <c r="AH41" s="149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2" t="s">
        <v>900</v>
      </c>
      <c r="BE41" s="12" t="s">
        <v>901</v>
      </c>
      <c r="BF41" s="146"/>
      <c r="BG41" s="138"/>
      <c r="BH41" s="138"/>
      <c r="BI41" s="138"/>
      <c r="BJ41" s="146"/>
    </row>
    <row r="42" spans="1:61" s="140" customFormat="1" ht="16.5" customHeight="1">
      <c r="A42" s="13">
        <v>64</v>
      </c>
      <c r="B42" s="14">
        <v>1127</v>
      </c>
      <c r="C42" s="15" t="s">
        <v>392</v>
      </c>
      <c r="D42" s="192" t="s">
        <v>926</v>
      </c>
      <c r="E42" s="193"/>
      <c r="F42" s="193"/>
      <c r="G42" s="193"/>
      <c r="H42" s="193"/>
      <c r="I42" s="193"/>
      <c r="J42" s="150"/>
      <c r="K42" s="150"/>
      <c r="L42" s="150"/>
      <c r="M42" s="150"/>
      <c r="N42" s="16"/>
      <c r="O42" s="209" t="s">
        <v>971</v>
      </c>
      <c r="P42" s="210"/>
      <c r="Q42" s="210"/>
      <c r="R42" s="210"/>
      <c r="S42" s="210"/>
      <c r="T42" s="210"/>
      <c r="U42" s="210"/>
      <c r="V42" s="150"/>
      <c r="W42" s="150"/>
      <c r="X42" s="150"/>
      <c r="Y42" s="46"/>
      <c r="Z42" s="5"/>
      <c r="AA42" s="5"/>
      <c r="AB42" s="5"/>
      <c r="AC42" s="5"/>
      <c r="AD42" s="17"/>
      <c r="AE42" s="17"/>
      <c r="AF42" s="5"/>
      <c r="AG42" s="18"/>
      <c r="AH42" s="19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1"/>
      <c r="AT42" s="22"/>
      <c r="AU42" s="23"/>
      <c r="AV42" s="62"/>
      <c r="AW42" s="63"/>
      <c r="AX42" s="63"/>
      <c r="AY42" s="63"/>
      <c r="AZ42" s="63"/>
      <c r="BA42" s="63"/>
      <c r="BB42" s="63"/>
      <c r="BC42" s="64"/>
      <c r="BD42" s="151">
        <f>ROUND(J43*(1+AZ56)+V43,0)</f>
        <v>466</v>
      </c>
      <c r="BE42" s="24" t="s">
        <v>959</v>
      </c>
      <c r="BG42" s="138"/>
      <c r="BH42" s="138"/>
      <c r="BI42" s="138"/>
    </row>
    <row r="43" spans="1:61" s="140" customFormat="1" ht="16.5" customHeight="1">
      <c r="A43" s="13">
        <v>64</v>
      </c>
      <c r="B43" s="14">
        <v>1128</v>
      </c>
      <c r="C43" s="15" t="s">
        <v>393</v>
      </c>
      <c r="D43" s="207"/>
      <c r="E43" s="208"/>
      <c r="F43" s="208"/>
      <c r="G43" s="208"/>
      <c r="H43" s="208"/>
      <c r="I43" s="208"/>
      <c r="J43" s="206">
        <f>'伴_単一日中早朝夜間'!L8</f>
        <v>255</v>
      </c>
      <c r="K43" s="206"/>
      <c r="L43" s="32" t="s">
        <v>905</v>
      </c>
      <c r="M43" s="32"/>
      <c r="N43" s="155"/>
      <c r="O43" s="213"/>
      <c r="P43" s="214"/>
      <c r="Q43" s="214"/>
      <c r="R43" s="214"/>
      <c r="S43" s="214"/>
      <c r="T43" s="214"/>
      <c r="U43" s="214"/>
      <c r="V43" s="206">
        <f>'伴_単一日中早朝夜間'!L10-'伴_単一日中早朝夜間'!L8</f>
        <v>147</v>
      </c>
      <c r="W43" s="206"/>
      <c r="X43" s="32" t="s">
        <v>905</v>
      </c>
      <c r="Y43" s="32"/>
      <c r="Z43" s="25"/>
      <c r="AA43" s="11"/>
      <c r="AB43" s="11"/>
      <c r="AC43" s="11"/>
      <c r="AD43" s="26"/>
      <c r="AE43" s="26"/>
      <c r="AF43" s="148"/>
      <c r="AG43" s="148"/>
      <c r="AH43" s="152"/>
      <c r="AI43" s="27" t="s">
        <v>869</v>
      </c>
      <c r="AJ43" s="11"/>
      <c r="AK43" s="11"/>
      <c r="AL43" s="11"/>
      <c r="AM43" s="11"/>
      <c r="AN43" s="11"/>
      <c r="AO43" s="11"/>
      <c r="AP43" s="11"/>
      <c r="AQ43" s="11"/>
      <c r="AR43" s="11"/>
      <c r="AS43" s="28" t="s">
        <v>972</v>
      </c>
      <c r="AT43" s="188">
        <v>1</v>
      </c>
      <c r="AU43" s="189"/>
      <c r="AV43" s="65"/>
      <c r="AW43" s="66"/>
      <c r="AX43" s="66"/>
      <c r="AY43" s="66"/>
      <c r="AZ43" s="66"/>
      <c r="BA43" s="66"/>
      <c r="BB43" s="66"/>
      <c r="BC43" s="67"/>
      <c r="BD43" s="151">
        <f>ROUND(J43*AT43*(1+AZ56)+V43*AT43,0)</f>
        <v>466</v>
      </c>
      <c r="BE43" s="29"/>
      <c r="BG43" s="138"/>
      <c r="BH43" s="138"/>
      <c r="BI43" s="138"/>
    </row>
    <row r="44" spans="1:61" s="140" customFormat="1" ht="16.5" customHeight="1">
      <c r="A44" s="13">
        <v>64</v>
      </c>
      <c r="B44" s="14">
        <v>1129</v>
      </c>
      <c r="C44" s="15" t="s">
        <v>394</v>
      </c>
      <c r="D44" s="30"/>
      <c r="E44" s="31"/>
      <c r="F44" s="31"/>
      <c r="G44" s="31"/>
      <c r="H44" s="163"/>
      <c r="I44" s="163"/>
      <c r="J44" s="163"/>
      <c r="K44" s="32"/>
      <c r="L44" s="32"/>
      <c r="M44" s="32"/>
      <c r="N44" s="33"/>
      <c r="O44" s="209" t="s">
        <v>973</v>
      </c>
      <c r="P44" s="210"/>
      <c r="Q44" s="210"/>
      <c r="R44" s="210"/>
      <c r="S44" s="210"/>
      <c r="T44" s="210"/>
      <c r="U44" s="210"/>
      <c r="V44" s="150"/>
      <c r="W44" s="150"/>
      <c r="X44" s="150"/>
      <c r="Y44" s="46"/>
      <c r="Z44" s="5"/>
      <c r="AA44" s="5"/>
      <c r="AB44" s="5"/>
      <c r="AC44" s="5"/>
      <c r="AD44" s="17"/>
      <c r="AE44" s="17"/>
      <c r="AF44" s="5"/>
      <c r="AG44" s="18"/>
      <c r="AH44" s="19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1"/>
      <c r="AT44" s="22"/>
      <c r="AU44" s="23"/>
      <c r="AV44" s="65"/>
      <c r="AW44" s="66"/>
      <c r="AX44" s="66"/>
      <c r="AY44" s="66"/>
      <c r="AZ44" s="66"/>
      <c r="BA44" s="66"/>
      <c r="BB44" s="66"/>
      <c r="BC44" s="67"/>
      <c r="BD44" s="151">
        <f>ROUND(J43*(1+AZ56)+V45,0)</f>
        <v>648</v>
      </c>
      <c r="BE44" s="29"/>
      <c r="BG44" s="138"/>
      <c r="BH44" s="138"/>
      <c r="BI44" s="138"/>
    </row>
    <row r="45" spans="1:61" s="140" customFormat="1" ht="16.5" customHeight="1">
      <c r="A45" s="13">
        <v>64</v>
      </c>
      <c r="B45" s="14">
        <v>1130</v>
      </c>
      <c r="C45" s="15" t="s">
        <v>395</v>
      </c>
      <c r="D45" s="31"/>
      <c r="E45" s="31"/>
      <c r="F45" s="31"/>
      <c r="G45" s="31"/>
      <c r="H45" s="163"/>
      <c r="I45" s="163"/>
      <c r="J45" s="163"/>
      <c r="K45" s="32"/>
      <c r="L45" s="32"/>
      <c r="M45" s="32"/>
      <c r="N45" s="33"/>
      <c r="O45" s="213"/>
      <c r="P45" s="214"/>
      <c r="Q45" s="214"/>
      <c r="R45" s="214"/>
      <c r="S45" s="214"/>
      <c r="T45" s="214"/>
      <c r="U45" s="214"/>
      <c r="V45" s="206">
        <f>'伴_単一日中早朝夜間'!L12-'伴_単一日中早朝夜間'!L8</f>
        <v>329</v>
      </c>
      <c r="W45" s="206"/>
      <c r="X45" s="32" t="s">
        <v>905</v>
      </c>
      <c r="Y45" s="32"/>
      <c r="Z45" s="25"/>
      <c r="AA45" s="11"/>
      <c r="AB45" s="11"/>
      <c r="AC45" s="11"/>
      <c r="AD45" s="26"/>
      <c r="AE45" s="26"/>
      <c r="AF45" s="148"/>
      <c r="AG45" s="148"/>
      <c r="AH45" s="152"/>
      <c r="AI45" s="27" t="s">
        <v>869</v>
      </c>
      <c r="AJ45" s="11"/>
      <c r="AK45" s="11"/>
      <c r="AL45" s="11"/>
      <c r="AM45" s="11"/>
      <c r="AN45" s="11"/>
      <c r="AO45" s="11"/>
      <c r="AP45" s="11"/>
      <c r="AQ45" s="11"/>
      <c r="AR45" s="11"/>
      <c r="AS45" s="28" t="s">
        <v>968</v>
      </c>
      <c r="AT45" s="188">
        <v>1</v>
      </c>
      <c r="AU45" s="189"/>
      <c r="AV45" s="65"/>
      <c r="AW45" s="66"/>
      <c r="AX45" s="66"/>
      <c r="AY45" s="66"/>
      <c r="AZ45" s="66"/>
      <c r="BA45" s="66"/>
      <c r="BB45" s="66"/>
      <c r="BC45" s="67"/>
      <c r="BD45" s="151">
        <f>ROUND(J43*AT45*(1+AZ56)+V45*AT45,0)</f>
        <v>648</v>
      </c>
      <c r="BE45" s="29"/>
      <c r="BG45" s="138"/>
      <c r="BH45" s="138"/>
      <c r="BI45" s="138"/>
    </row>
    <row r="46" spans="1:61" s="140" customFormat="1" ht="16.5" customHeight="1">
      <c r="A46" s="13">
        <v>64</v>
      </c>
      <c r="B46" s="14">
        <v>1131</v>
      </c>
      <c r="C46" s="15" t="s">
        <v>396</v>
      </c>
      <c r="D46" s="31"/>
      <c r="E46" s="31"/>
      <c r="F46" s="31"/>
      <c r="G46" s="31"/>
      <c r="H46" s="163"/>
      <c r="I46" s="163"/>
      <c r="J46" s="163"/>
      <c r="K46" s="32"/>
      <c r="L46" s="32"/>
      <c r="M46" s="32"/>
      <c r="N46" s="32"/>
      <c r="O46" s="209" t="s">
        <v>974</v>
      </c>
      <c r="P46" s="210"/>
      <c r="Q46" s="210"/>
      <c r="R46" s="210"/>
      <c r="S46" s="210"/>
      <c r="T46" s="210"/>
      <c r="U46" s="210"/>
      <c r="V46" s="150"/>
      <c r="W46" s="150"/>
      <c r="X46" s="150"/>
      <c r="Y46" s="46"/>
      <c r="Z46" s="5"/>
      <c r="AA46" s="5"/>
      <c r="AB46" s="5"/>
      <c r="AC46" s="5"/>
      <c r="AD46" s="17"/>
      <c r="AE46" s="17"/>
      <c r="AF46" s="5"/>
      <c r="AG46" s="18"/>
      <c r="AH46" s="19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1"/>
      <c r="AT46" s="22"/>
      <c r="AU46" s="23"/>
      <c r="AV46" s="65"/>
      <c r="AW46" s="66"/>
      <c r="AX46" s="66"/>
      <c r="AY46" s="66"/>
      <c r="AZ46" s="66"/>
      <c r="BA46" s="66"/>
      <c r="BB46" s="66"/>
      <c r="BC46" s="67"/>
      <c r="BD46" s="151">
        <f>ROUND(J43*(1+AZ56)+V47,0)</f>
        <v>730</v>
      </c>
      <c r="BE46" s="29"/>
      <c r="BG46" s="138"/>
      <c r="BH46" s="138"/>
      <c r="BI46" s="138"/>
    </row>
    <row r="47" spans="1:61" s="140" customFormat="1" ht="16.5" customHeight="1">
      <c r="A47" s="13">
        <v>64</v>
      </c>
      <c r="B47" s="14">
        <v>1132</v>
      </c>
      <c r="C47" s="15" t="s">
        <v>397</v>
      </c>
      <c r="D47" s="31"/>
      <c r="E47" s="31"/>
      <c r="F47" s="31"/>
      <c r="G47" s="31"/>
      <c r="H47" s="163"/>
      <c r="I47" s="163"/>
      <c r="J47" s="163"/>
      <c r="K47" s="32"/>
      <c r="L47" s="32"/>
      <c r="M47" s="32"/>
      <c r="N47" s="32"/>
      <c r="O47" s="213"/>
      <c r="P47" s="214"/>
      <c r="Q47" s="214"/>
      <c r="R47" s="214"/>
      <c r="S47" s="214"/>
      <c r="T47" s="214"/>
      <c r="U47" s="214"/>
      <c r="V47" s="206">
        <f>'伴_単一日中早朝夜間'!L14-'伴_単一日中早朝夜間'!L8</f>
        <v>411</v>
      </c>
      <c r="W47" s="206"/>
      <c r="X47" s="32" t="s">
        <v>905</v>
      </c>
      <c r="Y47" s="32"/>
      <c r="Z47" s="25"/>
      <c r="AA47" s="11"/>
      <c r="AB47" s="11"/>
      <c r="AC47" s="11"/>
      <c r="AD47" s="26"/>
      <c r="AE47" s="26"/>
      <c r="AF47" s="148"/>
      <c r="AG47" s="148"/>
      <c r="AH47" s="152"/>
      <c r="AI47" s="27" t="s">
        <v>869</v>
      </c>
      <c r="AJ47" s="11"/>
      <c r="AK47" s="11"/>
      <c r="AL47" s="11"/>
      <c r="AM47" s="11"/>
      <c r="AN47" s="11"/>
      <c r="AO47" s="11"/>
      <c r="AP47" s="11"/>
      <c r="AQ47" s="11"/>
      <c r="AR47" s="11"/>
      <c r="AS47" s="28" t="s">
        <v>968</v>
      </c>
      <c r="AT47" s="188">
        <v>1</v>
      </c>
      <c r="AU47" s="189"/>
      <c r="AV47" s="65"/>
      <c r="AW47" s="66"/>
      <c r="AX47" s="66"/>
      <c r="AY47" s="66"/>
      <c r="AZ47" s="66"/>
      <c r="BA47" s="66"/>
      <c r="BB47" s="66"/>
      <c r="BC47" s="67"/>
      <c r="BD47" s="151">
        <f>ROUND(J43*AT47*(1+AZ56)+V47*AT47,0)</f>
        <v>730</v>
      </c>
      <c r="BE47" s="29"/>
      <c r="BG47" s="138"/>
      <c r="BH47" s="138"/>
      <c r="BI47" s="138"/>
    </row>
    <row r="48" spans="1:61" s="140" customFormat="1" ht="16.5" customHeight="1">
      <c r="A48" s="13">
        <v>64</v>
      </c>
      <c r="B48" s="14">
        <v>1133</v>
      </c>
      <c r="C48" s="15" t="s">
        <v>398</v>
      </c>
      <c r="D48" s="31"/>
      <c r="E48" s="31"/>
      <c r="F48" s="31"/>
      <c r="G48" s="31"/>
      <c r="H48" s="163"/>
      <c r="I48" s="163"/>
      <c r="J48" s="163"/>
      <c r="K48" s="32"/>
      <c r="L48" s="32"/>
      <c r="M48" s="32"/>
      <c r="N48" s="32"/>
      <c r="O48" s="209" t="s">
        <v>975</v>
      </c>
      <c r="P48" s="210"/>
      <c r="Q48" s="210"/>
      <c r="R48" s="210"/>
      <c r="S48" s="210"/>
      <c r="T48" s="210"/>
      <c r="U48" s="210"/>
      <c r="V48" s="150"/>
      <c r="W48" s="150"/>
      <c r="X48" s="150"/>
      <c r="Y48" s="46"/>
      <c r="Z48" s="5"/>
      <c r="AA48" s="5"/>
      <c r="AB48" s="5"/>
      <c r="AC48" s="5"/>
      <c r="AD48" s="17"/>
      <c r="AE48" s="17"/>
      <c r="AF48" s="5"/>
      <c r="AG48" s="18"/>
      <c r="AH48" s="19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1"/>
      <c r="AT48" s="22"/>
      <c r="AU48" s="23"/>
      <c r="AV48" s="65"/>
      <c r="AW48" s="66"/>
      <c r="AX48" s="66"/>
      <c r="AY48" s="66"/>
      <c r="AZ48" s="66"/>
      <c r="BA48" s="66"/>
      <c r="BB48" s="66"/>
      <c r="BC48" s="67"/>
      <c r="BD48" s="151">
        <f>ROUND(J43*(1+AZ56)+V49,0)</f>
        <v>814</v>
      </c>
      <c r="BE48" s="29"/>
      <c r="BG48" s="138"/>
      <c r="BH48" s="138"/>
      <c r="BI48" s="138"/>
    </row>
    <row r="49" spans="1:61" s="140" customFormat="1" ht="16.5" customHeight="1">
      <c r="A49" s="13">
        <v>64</v>
      </c>
      <c r="B49" s="14">
        <v>1134</v>
      </c>
      <c r="C49" s="15" t="s">
        <v>399</v>
      </c>
      <c r="D49" s="31"/>
      <c r="E49" s="31"/>
      <c r="F49" s="31"/>
      <c r="G49" s="31"/>
      <c r="H49" s="163"/>
      <c r="I49" s="163"/>
      <c r="J49" s="163"/>
      <c r="K49" s="32"/>
      <c r="L49" s="32"/>
      <c r="M49" s="32"/>
      <c r="N49" s="32"/>
      <c r="O49" s="213"/>
      <c r="P49" s="214"/>
      <c r="Q49" s="214"/>
      <c r="R49" s="214"/>
      <c r="S49" s="214"/>
      <c r="T49" s="214"/>
      <c r="U49" s="214"/>
      <c r="V49" s="206">
        <f>'伴_単一日中早朝夜間'!L16-'伴_単一日中早朝夜間'!L8</f>
        <v>495</v>
      </c>
      <c r="W49" s="206"/>
      <c r="X49" s="32" t="s">
        <v>905</v>
      </c>
      <c r="Y49" s="32"/>
      <c r="Z49" s="25"/>
      <c r="AA49" s="11"/>
      <c r="AB49" s="11"/>
      <c r="AC49" s="11"/>
      <c r="AD49" s="26"/>
      <c r="AE49" s="26"/>
      <c r="AF49" s="148"/>
      <c r="AG49" s="148"/>
      <c r="AH49" s="152"/>
      <c r="AI49" s="27" t="s">
        <v>869</v>
      </c>
      <c r="AJ49" s="11"/>
      <c r="AK49" s="11"/>
      <c r="AL49" s="11"/>
      <c r="AM49" s="11"/>
      <c r="AN49" s="11"/>
      <c r="AO49" s="11"/>
      <c r="AP49" s="11"/>
      <c r="AQ49" s="11"/>
      <c r="AR49" s="11"/>
      <c r="AS49" s="28" t="s">
        <v>972</v>
      </c>
      <c r="AT49" s="188">
        <v>1</v>
      </c>
      <c r="AU49" s="189"/>
      <c r="AV49" s="65"/>
      <c r="AW49" s="66"/>
      <c r="AX49" s="66"/>
      <c r="AY49" s="66"/>
      <c r="AZ49" s="66"/>
      <c r="BA49" s="66"/>
      <c r="BB49" s="66"/>
      <c r="BC49" s="67"/>
      <c r="BD49" s="151">
        <f>ROUND(J43*AT49*(1+AZ56)+V49*AT49,0)</f>
        <v>814</v>
      </c>
      <c r="BE49" s="29"/>
      <c r="BG49" s="138"/>
      <c r="BH49" s="138"/>
      <c r="BI49" s="138"/>
    </row>
    <row r="50" spans="1:61" s="140" customFormat="1" ht="16.5" customHeight="1">
      <c r="A50" s="13">
        <v>64</v>
      </c>
      <c r="B50" s="14">
        <v>1135</v>
      </c>
      <c r="C50" s="15" t="s">
        <v>400</v>
      </c>
      <c r="D50" s="31"/>
      <c r="E50" s="31"/>
      <c r="F50" s="31"/>
      <c r="G50" s="31"/>
      <c r="H50" s="163"/>
      <c r="I50" s="163"/>
      <c r="J50" s="163"/>
      <c r="K50" s="32"/>
      <c r="L50" s="32"/>
      <c r="M50" s="32"/>
      <c r="N50" s="32"/>
      <c r="O50" s="209" t="s">
        <v>976</v>
      </c>
      <c r="P50" s="210"/>
      <c r="Q50" s="210"/>
      <c r="R50" s="210"/>
      <c r="S50" s="210"/>
      <c r="T50" s="210"/>
      <c r="U50" s="210"/>
      <c r="V50" s="150"/>
      <c r="W50" s="150"/>
      <c r="X50" s="150"/>
      <c r="Y50" s="46"/>
      <c r="Z50" s="5"/>
      <c r="AA50" s="5"/>
      <c r="AB50" s="5"/>
      <c r="AC50" s="5"/>
      <c r="AD50" s="17"/>
      <c r="AE50" s="17"/>
      <c r="AF50" s="5"/>
      <c r="AG50" s="18"/>
      <c r="AH50" s="19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1"/>
      <c r="AT50" s="22"/>
      <c r="AU50" s="23"/>
      <c r="AV50" s="65"/>
      <c r="AW50" s="66"/>
      <c r="AX50" s="66"/>
      <c r="AY50" s="66"/>
      <c r="AZ50" s="66"/>
      <c r="BA50" s="66"/>
      <c r="BB50" s="66"/>
      <c r="BC50" s="67"/>
      <c r="BD50" s="151">
        <f>ROUND(J43*(1+AZ56)+V51,0)</f>
        <v>897</v>
      </c>
      <c r="BE50" s="29"/>
      <c r="BG50" s="138"/>
      <c r="BH50" s="138"/>
      <c r="BI50" s="138"/>
    </row>
    <row r="51" spans="1:61" s="140" customFormat="1" ht="16.5" customHeight="1">
      <c r="A51" s="13">
        <v>64</v>
      </c>
      <c r="B51" s="14">
        <v>1136</v>
      </c>
      <c r="C51" s="15" t="s">
        <v>401</v>
      </c>
      <c r="D51" s="31"/>
      <c r="E51" s="31"/>
      <c r="F51" s="31"/>
      <c r="G51" s="31"/>
      <c r="H51" s="163"/>
      <c r="I51" s="163"/>
      <c r="J51" s="163"/>
      <c r="K51" s="32"/>
      <c r="L51" s="32"/>
      <c r="M51" s="32"/>
      <c r="N51" s="32"/>
      <c r="O51" s="213"/>
      <c r="P51" s="214"/>
      <c r="Q51" s="214"/>
      <c r="R51" s="214"/>
      <c r="S51" s="214"/>
      <c r="T51" s="214"/>
      <c r="U51" s="214"/>
      <c r="V51" s="206">
        <f>'伴_単一日中早朝夜間'!L18-'伴_単一日中早朝夜間'!L8</f>
        <v>578</v>
      </c>
      <c r="W51" s="206"/>
      <c r="X51" s="32" t="s">
        <v>905</v>
      </c>
      <c r="Y51" s="32"/>
      <c r="Z51" s="25"/>
      <c r="AA51" s="11"/>
      <c r="AB51" s="11"/>
      <c r="AC51" s="11"/>
      <c r="AD51" s="26"/>
      <c r="AE51" s="26"/>
      <c r="AF51" s="148"/>
      <c r="AG51" s="148"/>
      <c r="AH51" s="152"/>
      <c r="AI51" s="27" t="s">
        <v>869</v>
      </c>
      <c r="AJ51" s="11"/>
      <c r="AK51" s="11"/>
      <c r="AL51" s="11"/>
      <c r="AM51" s="11"/>
      <c r="AN51" s="11"/>
      <c r="AO51" s="11"/>
      <c r="AP51" s="11"/>
      <c r="AQ51" s="11"/>
      <c r="AR51" s="11"/>
      <c r="AS51" s="28" t="s">
        <v>960</v>
      </c>
      <c r="AT51" s="188">
        <v>1</v>
      </c>
      <c r="AU51" s="189"/>
      <c r="AV51" s="65"/>
      <c r="AW51" s="66"/>
      <c r="AX51" s="66"/>
      <c r="AY51" s="66"/>
      <c r="AZ51" s="66"/>
      <c r="BA51" s="66"/>
      <c r="BB51" s="66"/>
      <c r="BC51" s="67"/>
      <c r="BD51" s="151">
        <f>ROUND(J43*AT51*(1+AZ56)+V51*AT51,0)</f>
        <v>897</v>
      </c>
      <c r="BE51" s="29"/>
      <c r="BG51" s="138"/>
      <c r="BH51" s="138"/>
      <c r="BI51" s="138"/>
    </row>
    <row r="52" spans="1:61" s="140" customFormat="1" ht="16.5" customHeight="1">
      <c r="A52" s="13">
        <v>64</v>
      </c>
      <c r="B52" s="14">
        <v>1137</v>
      </c>
      <c r="C52" s="15" t="s">
        <v>402</v>
      </c>
      <c r="D52" s="192" t="s">
        <v>927</v>
      </c>
      <c r="E52" s="193"/>
      <c r="F52" s="193"/>
      <c r="G52" s="193"/>
      <c r="H52" s="193"/>
      <c r="I52" s="193"/>
      <c r="J52" s="150"/>
      <c r="K52" s="150"/>
      <c r="L52" s="150"/>
      <c r="M52" s="150"/>
      <c r="N52" s="16"/>
      <c r="O52" s="209" t="s">
        <v>971</v>
      </c>
      <c r="P52" s="210"/>
      <c r="Q52" s="210"/>
      <c r="R52" s="210"/>
      <c r="S52" s="210"/>
      <c r="T52" s="210"/>
      <c r="U52" s="210"/>
      <c r="V52" s="150"/>
      <c r="W52" s="150"/>
      <c r="X52" s="150"/>
      <c r="Y52" s="46"/>
      <c r="Z52" s="5"/>
      <c r="AA52" s="5"/>
      <c r="AB52" s="5"/>
      <c r="AC52" s="5"/>
      <c r="AD52" s="17"/>
      <c r="AE52" s="17"/>
      <c r="AF52" s="5"/>
      <c r="AG52" s="18"/>
      <c r="AH52" s="19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1"/>
      <c r="AT52" s="22"/>
      <c r="AU52" s="23"/>
      <c r="AV52" s="65"/>
      <c r="AW52" s="66"/>
      <c r="AX52" s="66"/>
      <c r="AY52" s="66"/>
      <c r="AZ52" s="66"/>
      <c r="BA52" s="66"/>
      <c r="BB52" s="66"/>
      <c r="BC52" s="67"/>
      <c r="BD52" s="151">
        <f>ROUND(J53*(1+AZ56)+V53,0)</f>
        <v>685</v>
      </c>
      <c r="BE52" s="29"/>
      <c r="BG52" s="138"/>
      <c r="BH52" s="138"/>
      <c r="BI52" s="138"/>
    </row>
    <row r="53" spans="1:61" s="140" customFormat="1" ht="16.5" customHeight="1">
      <c r="A53" s="13">
        <v>64</v>
      </c>
      <c r="B53" s="14">
        <v>1138</v>
      </c>
      <c r="C53" s="15" t="s">
        <v>403</v>
      </c>
      <c r="D53" s="207"/>
      <c r="E53" s="208"/>
      <c r="F53" s="208"/>
      <c r="G53" s="208"/>
      <c r="H53" s="208"/>
      <c r="I53" s="208"/>
      <c r="J53" s="206">
        <f>'伴_単一日中早朝夜間'!L10</f>
        <v>402</v>
      </c>
      <c r="K53" s="206"/>
      <c r="L53" s="32" t="s">
        <v>905</v>
      </c>
      <c r="M53" s="32"/>
      <c r="N53" s="155"/>
      <c r="O53" s="213"/>
      <c r="P53" s="214"/>
      <c r="Q53" s="214"/>
      <c r="R53" s="214"/>
      <c r="S53" s="214"/>
      <c r="T53" s="214"/>
      <c r="U53" s="214"/>
      <c r="V53" s="206">
        <f>'伴_単一日中早朝夜間'!L12-'伴_単一日中早朝夜間'!L10</f>
        <v>182</v>
      </c>
      <c r="W53" s="206"/>
      <c r="X53" s="32" t="s">
        <v>905</v>
      </c>
      <c r="Y53" s="32"/>
      <c r="Z53" s="25"/>
      <c r="AA53" s="11"/>
      <c r="AB53" s="11"/>
      <c r="AC53" s="11"/>
      <c r="AD53" s="26"/>
      <c r="AE53" s="26"/>
      <c r="AF53" s="148"/>
      <c r="AG53" s="148"/>
      <c r="AH53" s="152"/>
      <c r="AI53" s="27" t="s">
        <v>869</v>
      </c>
      <c r="AJ53" s="11"/>
      <c r="AK53" s="11"/>
      <c r="AL53" s="11"/>
      <c r="AM53" s="11"/>
      <c r="AN53" s="11"/>
      <c r="AO53" s="11"/>
      <c r="AP53" s="11"/>
      <c r="AQ53" s="11"/>
      <c r="AR53" s="11"/>
      <c r="AS53" s="28" t="s">
        <v>972</v>
      </c>
      <c r="AT53" s="188">
        <v>1</v>
      </c>
      <c r="AU53" s="189"/>
      <c r="AV53" s="65"/>
      <c r="AW53" s="66"/>
      <c r="AX53" s="66"/>
      <c r="AY53" s="66"/>
      <c r="AZ53" s="66"/>
      <c r="BA53" s="66"/>
      <c r="BB53" s="66"/>
      <c r="BC53" s="67"/>
      <c r="BD53" s="151">
        <f>ROUND(J53*AT53*(1+AZ56)+V53*AT53,0)</f>
        <v>685</v>
      </c>
      <c r="BE53" s="29"/>
      <c r="BG53" s="138"/>
      <c r="BH53" s="138"/>
      <c r="BI53" s="138"/>
    </row>
    <row r="54" spans="1:61" s="140" customFormat="1" ht="16.5" customHeight="1">
      <c r="A54" s="13">
        <v>64</v>
      </c>
      <c r="B54" s="14">
        <v>1139</v>
      </c>
      <c r="C54" s="15" t="s">
        <v>404</v>
      </c>
      <c r="D54" s="30"/>
      <c r="E54" s="31"/>
      <c r="F54" s="31"/>
      <c r="G54" s="31"/>
      <c r="H54" s="163"/>
      <c r="I54" s="163"/>
      <c r="J54" s="163"/>
      <c r="K54" s="32"/>
      <c r="L54" s="32"/>
      <c r="M54" s="32"/>
      <c r="N54" s="33"/>
      <c r="O54" s="209" t="s">
        <v>973</v>
      </c>
      <c r="P54" s="210"/>
      <c r="Q54" s="210"/>
      <c r="R54" s="210"/>
      <c r="S54" s="210"/>
      <c r="T54" s="210"/>
      <c r="U54" s="210"/>
      <c r="V54" s="150"/>
      <c r="W54" s="150"/>
      <c r="X54" s="150"/>
      <c r="Y54" s="46"/>
      <c r="Z54" s="5"/>
      <c r="AA54" s="5"/>
      <c r="AB54" s="5"/>
      <c r="AC54" s="5"/>
      <c r="AD54" s="17"/>
      <c r="AE54" s="17"/>
      <c r="AF54" s="5"/>
      <c r="AG54" s="18"/>
      <c r="AH54" s="19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1"/>
      <c r="AT54" s="22"/>
      <c r="AU54" s="23"/>
      <c r="AW54" s="114"/>
      <c r="AX54" s="234" t="s">
        <v>966</v>
      </c>
      <c r="AY54" s="234"/>
      <c r="AZ54" s="234"/>
      <c r="BA54" s="234"/>
      <c r="BB54" s="66"/>
      <c r="BC54" s="67"/>
      <c r="BD54" s="151">
        <f>ROUND(J53*(1+AZ56)+V55,0)</f>
        <v>767</v>
      </c>
      <c r="BE54" s="29"/>
      <c r="BG54" s="138"/>
      <c r="BH54" s="138"/>
      <c r="BI54" s="138"/>
    </row>
    <row r="55" spans="1:61" s="140" customFormat="1" ht="16.5" customHeight="1">
      <c r="A55" s="13">
        <v>64</v>
      </c>
      <c r="B55" s="14">
        <v>1140</v>
      </c>
      <c r="C55" s="15" t="s">
        <v>405</v>
      </c>
      <c r="D55" s="31"/>
      <c r="E55" s="31"/>
      <c r="F55" s="31"/>
      <c r="G55" s="31"/>
      <c r="H55" s="163"/>
      <c r="I55" s="163"/>
      <c r="J55" s="163"/>
      <c r="K55" s="32"/>
      <c r="L55" s="32"/>
      <c r="M55" s="32"/>
      <c r="N55" s="33"/>
      <c r="O55" s="213"/>
      <c r="P55" s="214"/>
      <c r="Q55" s="214"/>
      <c r="R55" s="214"/>
      <c r="S55" s="214"/>
      <c r="T55" s="214"/>
      <c r="U55" s="214"/>
      <c r="V55" s="206">
        <f>'伴_単一日中早朝夜間'!L14-'伴_単一日中早朝夜間'!L10</f>
        <v>264</v>
      </c>
      <c r="W55" s="206"/>
      <c r="X55" s="32" t="s">
        <v>905</v>
      </c>
      <c r="Y55" s="32"/>
      <c r="Z55" s="25"/>
      <c r="AA55" s="11"/>
      <c r="AB55" s="11"/>
      <c r="AC55" s="11"/>
      <c r="AD55" s="26"/>
      <c r="AE55" s="26"/>
      <c r="AF55" s="148"/>
      <c r="AG55" s="148"/>
      <c r="AH55" s="152"/>
      <c r="AI55" s="27" t="s">
        <v>869</v>
      </c>
      <c r="AJ55" s="11"/>
      <c r="AK55" s="11"/>
      <c r="AL55" s="11"/>
      <c r="AM55" s="11"/>
      <c r="AN55" s="11"/>
      <c r="AO55" s="11"/>
      <c r="AP55" s="11"/>
      <c r="AQ55" s="11"/>
      <c r="AR55" s="11"/>
      <c r="AS55" s="28" t="s">
        <v>968</v>
      </c>
      <c r="AT55" s="188">
        <v>1</v>
      </c>
      <c r="AU55" s="189"/>
      <c r="AV55" s="115"/>
      <c r="AW55" s="114"/>
      <c r="AX55" s="234"/>
      <c r="AY55" s="234"/>
      <c r="AZ55" s="234"/>
      <c r="BA55" s="234"/>
      <c r="BB55" s="66"/>
      <c r="BC55" s="67"/>
      <c r="BD55" s="151">
        <f>ROUND(J53*AT55*(1+AZ56)+V55*AT55,0)</f>
        <v>767</v>
      </c>
      <c r="BE55" s="29"/>
      <c r="BG55" s="138"/>
      <c r="BH55" s="138"/>
      <c r="BI55" s="138"/>
    </row>
    <row r="56" spans="1:61" s="140" customFormat="1" ht="16.5" customHeight="1">
      <c r="A56" s="13">
        <v>64</v>
      </c>
      <c r="B56" s="14">
        <v>1141</v>
      </c>
      <c r="C56" s="15" t="s">
        <v>406</v>
      </c>
      <c r="D56" s="31"/>
      <c r="E56" s="31"/>
      <c r="F56" s="31"/>
      <c r="G56" s="31"/>
      <c r="H56" s="163"/>
      <c r="I56" s="163"/>
      <c r="J56" s="163"/>
      <c r="K56" s="32"/>
      <c r="L56" s="32"/>
      <c r="M56" s="32"/>
      <c r="N56" s="32"/>
      <c r="O56" s="209" t="s">
        <v>974</v>
      </c>
      <c r="P56" s="210"/>
      <c r="Q56" s="210"/>
      <c r="R56" s="210"/>
      <c r="S56" s="210"/>
      <c r="T56" s="210"/>
      <c r="U56" s="210"/>
      <c r="V56" s="150"/>
      <c r="W56" s="150"/>
      <c r="X56" s="150"/>
      <c r="Y56" s="46"/>
      <c r="Z56" s="5"/>
      <c r="AA56" s="5"/>
      <c r="AB56" s="5"/>
      <c r="AC56" s="5"/>
      <c r="AD56" s="17"/>
      <c r="AE56" s="17"/>
      <c r="AF56" s="5"/>
      <c r="AG56" s="18"/>
      <c r="AH56" s="19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1"/>
      <c r="AT56" s="22"/>
      <c r="AU56" s="23"/>
      <c r="AW56" s="146"/>
      <c r="AX56" s="66" t="s">
        <v>967</v>
      </c>
      <c r="AY56" s="68" t="s">
        <v>968</v>
      </c>
      <c r="AZ56" s="199">
        <v>0.25</v>
      </c>
      <c r="BA56" s="199"/>
      <c r="BB56" s="39"/>
      <c r="BC56" s="48"/>
      <c r="BD56" s="151">
        <f>ROUND(J53*(1+AZ56)+V57,0)</f>
        <v>851</v>
      </c>
      <c r="BE56" s="29"/>
      <c r="BG56" s="138"/>
      <c r="BH56" s="138"/>
      <c r="BI56" s="138"/>
    </row>
    <row r="57" spans="1:61" s="140" customFormat="1" ht="16.5" customHeight="1">
      <c r="A57" s="13">
        <v>64</v>
      </c>
      <c r="B57" s="14">
        <v>1142</v>
      </c>
      <c r="C57" s="15" t="s">
        <v>407</v>
      </c>
      <c r="D57" s="31"/>
      <c r="E57" s="31"/>
      <c r="F57" s="31"/>
      <c r="G57" s="31"/>
      <c r="H57" s="163"/>
      <c r="I57" s="163"/>
      <c r="J57" s="163"/>
      <c r="K57" s="32"/>
      <c r="L57" s="32"/>
      <c r="M57" s="32"/>
      <c r="N57" s="32"/>
      <c r="O57" s="213"/>
      <c r="P57" s="214"/>
      <c r="Q57" s="214"/>
      <c r="R57" s="214"/>
      <c r="S57" s="214"/>
      <c r="T57" s="214"/>
      <c r="U57" s="214"/>
      <c r="V57" s="206">
        <f>'伴_単一日中早朝夜間'!L16-'伴_単一日中早朝夜間'!L10</f>
        <v>348</v>
      </c>
      <c r="W57" s="206"/>
      <c r="X57" s="32" t="s">
        <v>905</v>
      </c>
      <c r="Y57" s="32"/>
      <c r="Z57" s="25"/>
      <c r="AA57" s="11"/>
      <c r="AB57" s="11"/>
      <c r="AC57" s="11"/>
      <c r="AD57" s="26"/>
      <c r="AE57" s="26"/>
      <c r="AF57" s="148"/>
      <c r="AG57" s="148"/>
      <c r="AH57" s="152"/>
      <c r="AI57" s="27" t="s">
        <v>869</v>
      </c>
      <c r="AJ57" s="11"/>
      <c r="AK57" s="11"/>
      <c r="AL57" s="11"/>
      <c r="AM57" s="11"/>
      <c r="AN57" s="11"/>
      <c r="AO57" s="11"/>
      <c r="AP57" s="11"/>
      <c r="AQ57" s="11"/>
      <c r="AR57" s="11"/>
      <c r="AS57" s="28" t="s">
        <v>968</v>
      </c>
      <c r="AT57" s="188">
        <v>1</v>
      </c>
      <c r="AU57" s="189"/>
      <c r="AV57" s="65"/>
      <c r="AW57" s="66"/>
      <c r="AX57" s="66"/>
      <c r="AZ57" s="35"/>
      <c r="BA57" s="54" t="s">
        <v>931</v>
      </c>
      <c r="BB57" s="35"/>
      <c r="BC57" s="36"/>
      <c r="BD57" s="151">
        <f>ROUND(J53*AT57*(1+AZ56)+V57*AT57,0)</f>
        <v>851</v>
      </c>
      <c r="BE57" s="29"/>
      <c r="BG57" s="138"/>
      <c r="BH57" s="138"/>
      <c r="BI57" s="138"/>
    </row>
    <row r="58" spans="1:61" s="140" customFormat="1" ht="16.5" customHeight="1">
      <c r="A58" s="13">
        <v>64</v>
      </c>
      <c r="B58" s="14">
        <v>1143</v>
      </c>
      <c r="C58" s="15" t="s">
        <v>408</v>
      </c>
      <c r="D58" s="31"/>
      <c r="E58" s="31"/>
      <c r="F58" s="31"/>
      <c r="G58" s="31"/>
      <c r="H58" s="163"/>
      <c r="I58" s="163"/>
      <c r="J58" s="163"/>
      <c r="K58" s="32"/>
      <c r="L58" s="32"/>
      <c r="M58" s="32"/>
      <c r="N58" s="32"/>
      <c r="O58" s="209" t="s">
        <v>975</v>
      </c>
      <c r="P58" s="210"/>
      <c r="Q58" s="210"/>
      <c r="R58" s="210"/>
      <c r="S58" s="210"/>
      <c r="T58" s="210"/>
      <c r="U58" s="210"/>
      <c r="V58" s="150"/>
      <c r="W58" s="150"/>
      <c r="X58" s="150"/>
      <c r="Y58" s="46"/>
      <c r="Z58" s="5"/>
      <c r="AA58" s="5"/>
      <c r="AB58" s="5"/>
      <c r="AC58" s="5"/>
      <c r="AD58" s="17"/>
      <c r="AE58" s="17"/>
      <c r="AF58" s="5"/>
      <c r="AG58" s="18"/>
      <c r="AH58" s="19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1"/>
      <c r="AT58" s="22"/>
      <c r="AU58" s="23"/>
      <c r="AV58" s="65"/>
      <c r="AW58" s="66"/>
      <c r="AX58" s="66"/>
      <c r="AY58" s="66"/>
      <c r="AZ58" s="66"/>
      <c r="BA58" s="66"/>
      <c r="BB58" s="66"/>
      <c r="BC58" s="67"/>
      <c r="BD58" s="151">
        <f>ROUND(J53*(1+AZ56)+V59,0)</f>
        <v>934</v>
      </c>
      <c r="BE58" s="29"/>
      <c r="BG58" s="138"/>
      <c r="BH58" s="138"/>
      <c r="BI58" s="138"/>
    </row>
    <row r="59" spans="1:61" s="140" customFormat="1" ht="16.5" customHeight="1">
      <c r="A59" s="13">
        <v>64</v>
      </c>
      <c r="B59" s="14">
        <v>1144</v>
      </c>
      <c r="C59" s="15" t="s">
        <v>409</v>
      </c>
      <c r="D59" s="31"/>
      <c r="E59" s="31"/>
      <c r="F59" s="31"/>
      <c r="G59" s="31"/>
      <c r="H59" s="163"/>
      <c r="I59" s="163"/>
      <c r="J59" s="163"/>
      <c r="K59" s="32"/>
      <c r="L59" s="32"/>
      <c r="M59" s="32"/>
      <c r="N59" s="32"/>
      <c r="O59" s="213"/>
      <c r="P59" s="214"/>
      <c r="Q59" s="214"/>
      <c r="R59" s="214"/>
      <c r="S59" s="214"/>
      <c r="T59" s="214"/>
      <c r="U59" s="214"/>
      <c r="V59" s="206">
        <f>'伴_単一日中早朝夜間'!L18-'伴_単一日中早朝夜間'!L10</f>
        <v>431</v>
      </c>
      <c r="W59" s="206"/>
      <c r="X59" s="32" t="s">
        <v>905</v>
      </c>
      <c r="Y59" s="32"/>
      <c r="Z59" s="25"/>
      <c r="AA59" s="11"/>
      <c r="AB59" s="11"/>
      <c r="AC59" s="11"/>
      <c r="AD59" s="26"/>
      <c r="AE59" s="26"/>
      <c r="AF59" s="148"/>
      <c r="AG59" s="148"/>
      <c r="AH59" s="152"/>
      <c r="AI59" s="27" t="s">
        <v>869</v>
      </c>
      <c r="AJ59" s="11"/>
      <c r="AK59" s="11"/>
      <c r="AL59" s="11"/>
      <c r="AM59" s="11"/>
      <c r="AN59" s="11"/>
      <c r="AO59" s="11"/>
      <c r="AP59" s="11"/>
      <c r="AQ59" s="11"/>
      <c r="AR59" s="11"/>
      <c r="AS59" s="28" t="s">
        <v>972</v>
      </c>
      <c r="AT59" s="188">
        <v>1</v>
      </c>
      <c r="AU59" s="189"/>
      <c r="AV59" s="65"/>
      <c r="AW59" s="66"/>
      <c r="AX59" s="66"/>
      <c r="AY59" s="66"/>
      <c r="AZ59" s="66"/>
      <c r="BA59" s="66"/>
      <c r="BB59" s="66"/>
      <c r="BC59" s="67"/>
      <c r="BD59" s="151">
        <f>ROUND(J53*AT59*(1+AZ56)+V59*AT59,0)</f>
        <v>934</v>
      </c>
      <c r="BE59" s="29"/>
      <c r="BG59" s="138"/>
      <c r="BH59" s="138"/>
      <c r="BI59" s="138"/>
    </row>
    <row r="60" spans="1:61" s="140" customFormat="1" ht="16.5" customHeight="1">
      <c r="A60" s="13">
        <v>64</v>
      </c>
      <c r="B60" s="14">
        <v>1145</v>
      </c>
      <c r="C60" s="15" t="s">
        <v>410</v>
      </c>
      <c r="D60" s="192" t="s">
        <v>929</v>
      </c>
      <c r="E60" s="193"/>
      <c r="F60" s="193"/>
      <c r="G60" s="193"/>
      <c r="H60" s="193"/>
      <c r="I60" s="193"/>
      <c r="J60" s="150"/>
      <c r="K60" s="150"/>
      <c r="L60" s="150"/>
      <c r="M60" s="150"/>
      <c r="N60" s="16"/>
      <c r="O60" s="209" t="s">
        <v>971</v>
      </c>
      <c r="P60" s="210"/>
      <c r="Q60" s="210"/>
      <c r="R60" s="210"/>
      <c r="S60" s="210"/>
      <c r="T60" s="210"/>
      <c r="U60" s="210"/>
      <c r="V60" s="150"/>
      <c r="W60" s="150"/>
      <c r="X60" s="150"/>
      <c r="Y60" s="46"/>
      <c r="Z60" s="5"/>
      <c r="AA60" s="5"/>
      <c r="AB60" s="5"/>
      <c r="AC60" s="5"/>
      <c r="AD60" s="17"/>
      <c r="AE60" s="17"/>
      <c r="AF60" s="5"/>
      <c r="AG60" s="18"/>
      <c r="AH60" s="19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2"/>
      <c r="AU60" s="23"/>
      <c r="AV60" s="65"/>
      <c r="AW60" s="66"/>
      <c r="AX60" s="66"/>
      <c r="AY60" s="66"/>
      <c r="AZ60" s="66"/>
      <c r="BA60" s="66"/>
      <c r="BB60" s="66"/>
      <c r="BC60" s="67"/>
      <c r="BD60" s="151">
        <f>ROUND(J61*(1+AZ56)+V61,0)</f>
        <v>812</v>
      </c>
      <c r="BE60" s="29"/>
      <c r="BG60" s="138"/>
      <c r="BH60" s="138"/>
      <c r="BI60" s="138"/>
    </row>
    <row r="61" spans="1:61" s="140" customFormat="1" ht="16.5" customHeight="1">
      <c r="A61" s="13">
        <v>64</v>
      </c>
      <c r="B61" s="14">
        <v>1146</v>
      </c>
      <c r="C61" s="15" t="s">
        <v>411</v>
      </c>
      <c r="D61" s="207"/>
      <c r="E61" s="208"/>
      <c r="F61" s="208"/>
      <c r="G61" s="208"/>
      <c r="H61" s="208"/>
      <c r="I61" s="208"/>
      <c r="J61" s="206">
        <f>'伴_単一日中早朝夜間'!L12</f>
        <v>584</v>
      </c>
      <c r="K61" s="206"/>
      <c r="L61" s="32" t="s">
        <v>905</v>
      </c>
      <c r="M61" s="32"/>
      <c r="N61" s="155"/>
      <c r="O61" s="213"/>
      <c r="P61" s="214"/>
      <c r="Q61" s="214"/>
      <c r="R61" s="214"/>
      <c r="S61" s="214"/>
      <c r="T61" s="214"/>
      <c r="U61" s="214"/>
      <c r="V61" s="206">
        <f>'伴_単一日中早朝夜間'!L14-'伴_単一日中早朝夜間'!L12</f>
        <v>82</v>
      </c>
      <c r="W61" s="206"/>
      <c r="X61" s="32" t="s">
        <v>905</v>
      </c>
      <c r="Y61" s="32"/>
      <c r="Z61" s="25"/>
      <c r="AA61" s="11"/>
      <c r="AB61" s="11"/>
      <c r="AC61" s="11"/>
      <c r="AD61" s="26"/>
      <c r="AE61" s="26"/>
      <c r="AF61" s="148"/>
      <c r="AG61" s="148"/>
      <c r="AH61" s="152"/>
      <c r="AI61" s="27" t="s">
        <v>869</v>
      </c>
      <c r="AJ61" s="11"/>
      <c r="AK61" s="11"/>
      <c r="AL61" s="11"/>
      <c r="AM61" s="11"/>
      <c r="AN61" s="11"/>
      <c r="AO61" s="11"/>
      <c r="AP61" s="11"/>
      <c r="AQ61" s="11"/>
      <c r="AR61" s="11"/>
      <c r="AS61" s="28" t="s">
        <v>972</v>
      </c>
      <c r="AT61" s="188">
        <v>1</v>
      </c>
      <c r="AU61" s="189"/>
      <c r="AV61" s="65"/>
      <c r="AW61" s="66"/>
      <c r="AX61" s="66"/>
      <c r="AY61" s="66"/>
      <c r="AZ61" s="66"/>
      <c r="BA61" s="66"/>
      <c r="BB61" s="66"/>
      <c r="BC61" s="67"/>
      <c r="BD61" s="151">
        <f>ROUND(J61*AT61*(1+AZ56)+V61*AT61,0)</f>
        <v>812</v>
      </c>
      <c r="BE61" s="29"/>
      <c r="BG61" s="138"/>
      <c r="BH61" s="138"/>
      <c r="BI61" s="138"/>
    </row>
    <row r="62" spans="1:61" s="140" customFormat="1" ht="16.5" customHeight="1">
      <c r="A62" s="13">
        <v>64</v>
      </c>
      <c r="B62" s="14">
        <v>1147</v>
      </c>
      <c r="C62" s="15" t="s">
        <v>412</v>
      </c>
      <c r="D62" s="30"/>
      <c r="E62" s="31"/>
      <c r="F62" s="31"/>
      <c r="G62" s="31"/>
      <c r="H62" s="163"/>
      <c r="I62" s="163"/>
      <c r="J62" s="163"/>
      <c r="K62" s="32"/>
      <c r="L62" s="32"/>
      <c r="M62" s="32"/>
      <c r="N62" s="33"/>
      <c r="O62" s="209" t="s">
        <v>973</v>
      </c>
      <c r="P62" s="210"/>
      <c r="Q62" s="210"/>
      <c r="R62" s="210"/>
      <c r="S62" s="210"/>
      <c r="T62" s="210"/>
      <c r="U62" s="210"/>
      <c r="V62" s="150"/>
      <c r="W62" s="150"/>
      <c r="X62" s="150"/>
      <c r="Y62" s="46"/>
      <c r="Z62" s="5"/>
      <c r="AA62" s="5"/>
      <c r="AB62" s="5"/>
      <c r="AC62" s="5"/>
      <c r="AD62" s="17"/>
      <c r="AE62" s="17"/>
      <c r="AF62" s="5"/>
      <c r="AG62" s="18"/>
      <c r="AH62" s="19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1"/>
      <c r="AT62" s="22"/>
      <c r="AU62" s="23"/>
      <c r="AV62" s="65"/>
      <c r="AW62" s="66"/>
      <c r="AX62" s="66"/>
      <c r="AY62" s="66"/>
      <c r="AZ62" s="66"/>
      <c r="BA62" s="66"/>
      <c r="BB62" s="66"/>
      <c r="BC62" s="67"/>
      <c r="BD62" s="151">
        <f>ROUND(J61*(1+AZ56)+V63,0)</f>
        <v>896</v>
      </c>
      <c r="BE62" s="29"/>
      <c r="BG62" s="138"/>
      <c r="BH62" s="138"/>
      <c r="BI62" s="138"/>
    </row>
    <row r="63" spans="1:61" s="140" customFormat="1" ht="16.5" customHeight="1">
      <c r="A63" s="13">
        <v>64</v>
      </c>
      <c r="B63" s="14">
        <v>1148</v>
      </c>
      <c r="C63" s="15" t="s">
        <v>413</v>
      </c>
      <c r="D63" s="31"/>
      <c r="E63" s="31"/>
      <c r="F63" s="31"/>
      <c r="G63" s="31"/>
      <c r="H63" s="163"/>
      <c r="I63" s="163"/>
      <c r="J63" s="163"/>
      <c r="K63" s="32"/>
      <c r="L63" s="32"/>
      <c r="M63" s="32"/>
      <c r="N63" s="33"/>
      <c r="O63" s="213"/>
      <c r="P63" s="214"/>
      <c r="Q63" s="214"/>
      <c r="R63" s="214"/>
      <c r="S63" s="214"/>
      <c r="T63" s="214"/>
      <c r="U63" s="214"/>
      <c r="V63" s="206">
        <f>'伴_単一日中早朝夜間'!L16-'伴_単一日中早朝夜間'!L12</f>
        <v>166</v>
      </c>
      <c r="W63" s="206"/>
      <c r="X63" s="32" t="s">
        <v>905</v>
      </c>
      <c r="Y63" s="32"/>
      <c r="Z63" s="25"/>
      <c r="AA63" s="11"/>
      <c r="AB63" s="11"/>
      <c r="AC63" s="11"/>
      <c r="AD63" s="26"/>
      <c r="AE63" s="26"/>
      <c r="AF63" s="148"/>
      <c r="AG63" s="148"/>
      <c r="AH63" s="152"/>
      <c r="AI63" s="27" t="s">
        <v>869</v>
      </c>
      <c r="AJ63" s="11"/>
      <c r="AK63" s="11"/>
      <c r="AL63" s="11"/>
      <c r="AM63" s="11"/>
      <c r="AN63" s="11"/>
      <c r="AO63" s="11"/>
      <c r="AP63" s="11"/>
      <c r="AQ63" s="11"/>
      <c r="AR63" s="11"/>
      <c r="AS63" s="28" t="s">
        <v>968</v>
      </c>
      <c r="AT63" s="188">
        <v>1</v>
      </c>
      <c r="AU63" s="189"/>
      <c r="AV63" s="65"/>
      <c r="AW63" s="66"/>
      <c r="AX63" s="66"/>
      <c r="AY63" s="66"/>
      <c r="AZ63" s="66"/>
      <c r="BA63" s="66"/>
      <c r="BB63" s="66"/>
      <c r="BC63" s="67"/>
      <c r="BD63" s="151">
        <f>ROUND(J61*AT63*(1+AZ56)+V63*AT63,0)</f>
        <v>896</v>
      </c>
      <c r="BE63" s="29"/>
      <c r="BG63" s="138"/>
      <c r="BH63" s="138"/>
      <c r="BI63" s="138"/>
    </row>
    <row r="64" spans="1:61" s="140" customFormat="1" ht="16.5" customHeight="1">
      <c r="A64" s="13">
        <v>64</v>
      </c>
      <c r="B64" s="14">
        <v>1149</v>
      </c>
      <c r="C64" s="15" t="s">
        <v>414</v>
      </c>
      <c r="D64" s="31"/>
      <c r="E64" s="31"/>
      <c r="F64" s="31"/>
      <c r="G64" s="31"/>
      <c r="H64" s="163"/>
      <c r="I64" s="163"/>
      <c r="J64" s="163"/>
      <c r="K64" s="32"/>
      <c r="L64" s="32"/>
      <c r="M64" s="32"/>
      <c r="N64" s="32"/>
      <c r="O64" s="209" t="s">
        <v>974</v>
      </c>
      <c r="P64" s="210"/>
      <c r="Q64" s="210"/>
      <c r="R64" s="210"/>
      <c r="S64" s="210"/>
      <c r="T64" s="210"/>
      <c r="U64" s="210"/>
      <c r="V64" s="150"/>
      <c r="W64" s="150"/>
      <c r="X64" s="150"/>
      <c r="Y64" s="46"/>
      <c r="Z64" s="5"/>
      <c r="AA64" s="5"/>
      <c r="AB64" s="5"/>
      <c r="AC64" s="5"/>
      <c r="AD64" s="17"/>
      <c r="AE64" s="17"/>
      <c r="AF64" s="5"/>
      <c r="AG64" s="18"/>
      <c r="AH64" s="19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1"/>
      <c r="AT64" s="22"/>
      <c r="AU64" s="23"/>
      <c r="AV64" s="65"/>
      <c r="AW64" s="66"/>
      <c r="AX64" s="66"/>
      <c r="AY64" s="66"/>
      <c r="AZ64" s="66"/>
      <c r="BA64" s="66"/>
      <c r="BB64" s="66"/>
      <c r="BC64" s="67"/>
      <c r="BD64" s="151">
        <f>ROUND(J61*(1+AZ56)+V65,0)</f>
        <v>979</v>
      </c>
      <c r="BE64" s="29"/>
      <c r="BG64" s="138"/>
      <c r="BH64" s="138"/>
      <c r="BI64" s="138"/>
    </row>
    <row r="65" spans="1:61" s="140" customFormat="1" ht="16.5" customHeight="1">
      <c r="A65" s="13">
        <v>64</v>
      </c>
      <c r="B65" s="14">
        <v>1150</v>
      </c>
      <c r="C65" s="15" t="s">
        <v>415</v>
      </c>
      <c r="D65" s="31"/>
      <c r="E65" s="31"/>
      <c r="F65" s="31"/>
      <c r="G65" s="31"/>
      <c r="H65" s="163"/>
      <c r="I65" s="163"/>
      <c r="J65" s="163"/>
      <c r="K65" s="32"/>
      <c r="L65" s="32"/>
      <c r="M65" s="32"/>
      <c r="N65" s="32"/>
      <c r="O65" s="213"/>
      <c r="P65" s="214"/>
      <c r="Q65" s="214"/>
      <c r="R65" s="214"/>
      <c r="S65" s="214"/>
      <c r="T65" s="214"/>
      <c r="U65" s="214"/>
      <c r="V65" s="206">
        <f>'伴_単一日中早朝夜間'!L18-'伴_単一日中早朝夜間'!L12</f>
        <v>249</v>
      </c>
      <c r="W65" s="206"/>
      <c r="X65" s="32" t="s">
        <v>905</v>
      </c>
      <c r="Y65" s="32"/>
      <c r="Z65" s="25"/>
      <c r="AA65" s="11"/>
      <c r="AB65" s="11"/>
      <c r="AC65" s="11"/>
      <c r="AD65" s="26"/>
      <c r="AE65" s="26"/>
      <c r="AF65" s="148"/>
      <c r="AG65" s="148"/>
      <c r="AH65" s="152"/>
      <c r="AI65" s="27" t="s">
        <v>869</v>
      </c>
      <c r="AJ65" s="11"/>
      <c r="AK65" s="11"/>
      <c r="AL65" s="11"/>
      <c r="AM65" s="11"/>
      <c r="AN65" s="11"/>
      <c r="AO65" s="11"/>
      <c r="AP65" s="11"/>
      <c r="AQ65" s="11"/>
      <c r="AR65" s="11"/>
      <c r="AS65" s="28" t="s">
        <v>968</v>
      </c>
      <c r="AT65" s="188">
        <v>1</v>
      </c>
      <c r="AU65" s="189"/>
      <c r="AV65" s="65"/>
      <c r="AW65" s="66"/>
      <c r="AX65" s="66"/>
      <c r="AY65" s="66"/>
      <c r="AZ65" s="66"/>
      <c r="BA65" s="66"/>
      <c r="BB65" s="66"/>
      <c r="BC65" s="67"/>
      <c r="BD65" s="151">
        <f>ROUND(J61*AT65*(1+AZ56)+V65*AT65,0)</f>
        <v>979</v>
      </c>
      <c r="BE65" s="29"/>
      <c r="BG65" s="138"/>
      <c r="BH65" s="138"/>
      <c r="BI65" s="138"/>
    </row>
    <row r="66" spans="1:61" s="140" customFormat="1" ht="16.5" customHeight="1">
      <c r="A66" s="13">
        <v>64</v>
      </c>
      <c r="B66" s="14">
        <v>1151</v>
      </c>
      <c r="C66" s="15" t="s">
        <v>416</v>
      </c>
      <c r="D66" s="192" t="s">
        <v>932</v>
      </c>
      <c r="E66" s="193"/>
      <c r="F66" s="193"/>
      <c r="G66" s="193"/>
      <c r="H66" s="193"/>
      <c r="I66" s="193"/>
      <c r="J66" s="150"/>
      <c r="K66" s="150"/>
      <c r="L66" s="150"/>
      <c r="M66" s="150"/>
      <c r="N66" s="16"/>
      <c r="O66" s="209" t="s">
        <v>971</v>
      </c>
      <c r="P66" s="210"/>
      <c r="Q66" s="210"/>
      <c r="R66" s="210"/>
      <c r="S66" s="210"/>
      <c r="T66" s="210"/>
      <c r="U66" s="210"/>
      <c r="V66" s="150"/>
      <c r="W66" s="150"/>
      <c r="X66" s="150"/>
      <c r="Y66" s="46"/>
      <c r="Z66" s="5"/>
      <c r="AA66" s="5"/>
      <c r="AB66" s="5"/>
      <c r="AC66" s="5"/>
      <c r="AD66" s="17"/>
      <c r="AE66" s="17"/>
      <c r="AF66" s="5"/>
      <c r="AG66" s="18"/>
      <c r="AH66" s="19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1"/>
      <c r="AT66" s="22"/>
      <c r="AU66" s="23"/>
      <c r="AV66" s="65"/>
      <c r="AW66" s="66"/>
      <c r="AX66" s="66"/>
      <c r="AY66" s="66"/>
      <c r="AZ66" s="66"/>
      <c r="BA66" s="66"/>
      <c r="BB66" s="66"/>
      <c r="BC66" s="67"/>
      <c r="BD66" s="151">
        <f>ROUND(J67*(1+AZ56)+V67,0)</f>
        <v>917</v>
      </c>
      <c r="BE66" s="29"/>
      <c r="BG66" s="138"/>
      <c r="BH66" s="138"/>
      <c r="BI66" s="138"/>
    </row>
    <row r="67" spans="1:61" s="140" customFormat="1" ht="16.5" customHeight="1">
      <c r="A67" s="13">
        <v>64</v>
      </c>
      <c r="B67" s="14">
        <v>1152</v>
      </c>
      <c r="C67" s="15" t="s">
        <v>417</v>
      </c>
      <c r="D67" s="207"/>
      <c r="E67" s="208"/>
      <c r="F67" s="208"/>
      <c r="G67" s="208"/>
      <c r="H67" s="208"/>
      <c r="I67" s="208"/>
      <c r="J67" s="206">
        <f>'伴_単一日中早朝夜間'!L14</f>
        <v>666</v>
      </c>
      <c r="K67" s="206"/>
      <c r="L67" s="32" t="s">
        <v>905</v>
      </c>
      <c r="M67" s="32"/>
      <c r="N67" s="155"/>
      <c r="O67" s="213"/>
      <c r="P67" s="214"/>
      <c r="Q67" s="214"/>
      <c r="R67" s="214"/>
      <c r="S67" s="214"/>
      <c r="T67" s="214"/>
      <c r="U67" s="214"/>
      <c r="V67" s="206">
        <f>'伴_単一日中早朝夜間'!L16-'伴_単一日中早朝夜間'!L14</f>
        <v>84</v>
      </c>
      <c r="W67" s="206"/>
      <c r="X67" s="32" t="s">
        <v>905</v>
      </c>
      <c r="Y67" s="32"/>
      <c r="Z67" s="25"/>
      <c r="AA67" s="11"/>
      <c r="AB67" s="11"/>
      <c r="AC67" s="11"/>
      <c r="AD67" s="26"/>
      <c r="AE67" s="26"/>
      <c r="AF67" s="148"/>
      <c r="AG67" s="148"/>
      <c r="AH67" s="152"/>
      <c r="AI67" s="27" t="s">
        <v>869</v>
      </c>
      <c r="AJ67" s="11"/>
      <c r="AK67" s="11"/>
      <c r="AL67" s="11"/>
      <c r="AM67" s="11"/>
      <c r="AN67" s="11"/>
      <c r="AO67" s="11"/>
      <c r="AP67" s="11"/>
      <c r="AQ67" s="11"/>
      <c r="AR67" s="11"/>
      <c r="AS67" s="28" t="s">
        <v>972</v>
      </c>
      <c r="AT67" s="188">
        <v>1</v>
      </c>
      <c r="AU67" s="189"/>
      <c r="AV67" s="65"/>
      <c r="AW67" s="66"/>
      <c r="AX67" s="66"/>
      <c r="AY67" s="66"/>
      <c r="AZ67" s="66"/>
      <c r="BA67" s="66"/>
      <c r="BB67" s="66"/>
      <c r="BC67" s="67"/>
      <c r="BD67" s="151">
        <f>ROUND(J67*AT67*(1+AZ56)+V67*AT67,0)</f>
        <v>917</v>
      </c>
      <c r="BE67" s="29"/>
      <c r="BG67" s="138"/>
      <c r="BH67" s="138"/>
      <c r="BI67" s="138"/>
    </row>
    <row r="68" spans="1:61" s="140" customFormat="1" ht="16.5" customHeight="1">
      <c r="A68" s="13">
        <v>64</v>
      </c>
      <c r="B68" s="14">
        <v>1153</v>
      </c>
      <c r="C68" s="15" t="s">
        <v>418</v>
      </c>
      <c r="D68" s="30"/>
      <c r="E68" s="31"/>
      <c r="F68" s="31"/>
      <c r="G68" s="31"/>
      <c r="H68" s="163"/>
      <c r="I68" s="163"/>
      <c r="J68" s="163"/>
      <c r="K68" s="32"/>
      <c r="L68" s="32"/>
      <c r="M68" s="32"/>
      <c r="N68" s="33"/>
      <c r="O68" s="209" t="s">
        <v>973</v>
      </c>
      <c r="P68" s="210"/>
      <c r="Q68" s="210"/>
      <c r="R68" s="210"/>
      <c r="S68" s="210"/>
      <c r="T68" s="210"/>
      <c r="U68" s="210"/>
      <c r="V68" s="150"/>
      <c r="W68" s="150"/>
      <c r="X68" s="150"/>
      <c r="Y68" s="46"/>
      <c r="Z68" s="5"/>
      <c r="AA68" s="5"/>
      <c r="AB68" s="5"/>
      <c r="AC68" s="5"/>
      <c r="AD68" s="17"/>
      <c r="AE68" s="17"/>
      <c r="AF68" s="5"/>
      <c r="AG68" s="18"/>
      <c r="AH68" s="19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1"/>
      <c r="AT68" s="22"/>
      <c r="AU68" s="23"/>
      <c r="AV68" s="65"/>
      <c r="AW68" s="66"/>
      <c r="AX68" s="66"/>
      <c r="AY68" s="66"/>
      <c r="AZ68" s="66"/>
      <c r="BA68" s="66"/>
      <c r="BB68" s="66"/>
      <c r="BC68" s="67"/>
      <c r="BD68" s="151">
        <f>ROUND(J67*(1+AZ56)+V69,0)</f>
        <v>1000</v>
      </c>
      <c r="BE68" s="29"/>
      <c r="BG68" s="138"/>
      <c r="BH68" s="138"/>
      <c r="BI68" s="138"/>
    </row>
    <row r="69" spans="1:61" s="140" customFormat="1" ht="16.5" customHeight="1">
      <c r="A69" s="13">
        <v>64</v>
      </c>
      <c r="B69" s="14">
        <v>1154</v>
      </c>
      <c r="C69" s="15" t="s">
        <v>419</v>
      </c>
      <c r="D69" s="31"/>
      <c r="E69" s="31"/>
      <c r="F69" s="31"/>
      <c r="G69" s="31"/>
      <c r="H69" s="163"/>
      <c r="I69" s="163"/>
      <c r="J69" s="163"/>
      <c r="K69" s="32"/>
      <c r="L69" s="32"/>
      <c r="M69" s="32"/>
      <c r="N69" s="33"/>
      <c r="O69" s="213"/>
      <c r="P69" s="214"/>
      <c r="Q69" s="214"/>
      <c r="R69" s="214"/>
      <c r="S69" s="214"/>
      <c r="T69" s="214"/>
      <c r="U69" s="214"/>
      <c r="V69" s="206">
        <f>'伴_単一日中早朝夜間'!L18-'伴_単一日中早朝夜間'!L14</f>
        <v>167</v>
      </c>
      <c r="W69" s="206"/>
      <c r="X69" s="32" t="s">
        <v>905</v>
      </c>
      <c r="Y69" s="32"/>
      <c r="Z69" s="25"/>
      <c r="AA69" s="11"/>
      <c r="AB69" s="11"/>
      <c r="AC69" s="11"/>
      <c r="AD69" s="26"/>
      <c r="AE69" s="26"/>
      <c r="AF69" s="148"/>
      <c r="AG69" s="148"/>
      <c r="AH69" s="152"/>
      <c r="AI69" s="27" t="s">
        <v>869</v>
      </c>
      <c r="AJ69" s="11"/>
      <c r="AK69" s="11"/>
      <c r="AL69" s="11"/>
      <c r="AM69" s="11"/>
      <c r="AN69" s="11"/>
      <c r="AO69" s="11"/>
      <c r="AP69" s="11"/>
      <c r="AQ69" s="11"/>
      <c r="AR69" s="11"/>
      <c r="AS69" s="28" t="s">
        <v>968</v>
      </c>
      <c r="AT69" s="188">
        <v>1</v>
      </c>
      <c r="AU69" s="189"/>
      <c r="AV69" s="65"/>
      <c r="AW69" s="66"/>
      <c r="AX69" s="66"/>
      <c r="AY69" s="66"/>
      <c r="AZ69" s="66"/>
      <c r="BA69" s="66"/>
      <c r="BB69" s="66"/>
      <c r="BC69" s="67"/>
      <c r="BD69" s="151">
        <f>ROUND(J67*AT69*(1+AZ56)+V69*AT69,0)</f>
        <v>1000</v>
      </c>
      <c r="BE69" s="29"/>
      <c r="BG69" s="138"/>
      <c r="BH69" s="138"/>
      <c r="BI69" s="138"/>
    </row>
    <row r="70" spans="1:61" s="140" customFormat="1" ht="16.5" customHeight="1">
      <c r="A70" s="13">
        <v>64</v>
      </c>
      <c r="B70" s="14">
        <v>1155</v>
      </c>
      <c r="C70" s="15" t="s">
        <v>421</v>
      </c>
      <c r="D70" s="192" t="s">
        <v>933</v>
      </c>
      <c r="E70" s="193"/>
      <c r="F70" s="193"/>
      <c r="G70" s="193"/>
      <c r="H70" s="193"/>
      <c r="I70" s="193"/>
      <c r="J70" s="150"/>
      <c r="K70" s="150"/>
      <c r="L70" s="150"/>
      <c r="M70" s="150"/>
      <c r="N70" s="16"/>
      <c r="O70" s="209" t="s">
        <v>971</v>
      </c>
      <c r="P70" s="210"/>
      <c r="Q70" s="210"/>
      <c r="R70" s="210"/>
      <c r="S70" s="210"/>
      <c r="T70" s="210"/>
      <c r="U70" s="210"/>
      <c r="V70" s="150"/>
      <c r="W70" s="150"/>
      <c r="X70" s="150"/>
      <c r="Y70" s="46"/>
      <c r="Z70" s="5"/>
      <c r="AA70" s="5"/>
      <c r="AB70" s="5"/>
      <c r="AC70" s="5"/>
      <c r="AD70" s="17"/>
      <c r="AE70" s="17"/>
      <c r="AF70" s="5"/>
      <c r="AG70" s="18"/>
      <c r="AH70" s="19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1"/>
      <c r="AT70" s="22"/>
      <c r="AU70" s="23"/>
      <c r="AV70" s="65"/>
      <c r="AW70" s="66"/>
      <c r="AX70" s="66"/>
      <c r="AY70" s="66"/>
      <c r="AZ70" s="66"/>
      <c r="BA70" s="66"/>
      <c r="BB70" s="66"/>
      <c r="BC70" s="67"/>
      <c r="BD70" s="151">
        <f>ROUND(J71*(1+AZ56)+V71,0)</f>
        <v>1021</v>
      </c>
      <c r="BE70" s="29"/>
      <c r="BG70" s="138"/>
      <c r="BH70" s="138"/>
      <c r="BI70" s="138"/>
    </row>
    <row r="71" spans="1:61" s="140" customFormat="1" ht="16.5" customHeight="1">
      <c r="A71" s="13">
        <v>64</v>
      </c>
      <c r="B71" s="14">
        <v>1156</v>
      </c>
      <c r="C71" s="15" t="s">
        <v>422</v>
      </c>
      <c r="D71" s="194"/>
      <c r="E71" s="195"/>
      <c r="F71" s="195"/>
      <c r="G71" s="195"/>
      <c r="H71" s="195"/>
      <c r="I71" s="195"/>
      <c r="J71" s="205">
        <f>'伴_単一日中早朝夜間'!L16</f>
        <v>750</v>
      </c>
      <c r="K71" s="205"/>
      <c r="L71" s="11" t="s">
        <v>905</v>
      </c>
      <c r="M71" s="11"/>
      <c r="N71" s="152"/>
      <c r="O71" s="213"/>
      <c r="P71" s="214"/>
      <c r="Q71" s="214"/>
      <c r="R71" s="214"/>
      <c r="S71" s="214"/>
      <c r="T71" s="214"/>
      <c r="U71" s="214"/>
      <c r="V71" s="205">
        <f>'伴_単一日中早朝夜間'!L18-'伴_単一日中早朝夜間'!L16</f>
        <v>83</v>
      </c>
      <c r="W71" s="205"/>
      <c r="X71" s="11" t="s">
        <v>905</v>
      </c>
      <c r="Y71" s="11"/>
      <c r="Z71" s="25"/>
      <c r="AA71" s="11"/>
      <c r="AB71" s="11"/>
      <c r="AC71" s="11"/>
      <c r="AD71" s="26"/>
      <c r="AE71" s="26"/>
      <c r="AF71" s="148"/>
      <c r="AG71" s="148"/>
      <c r="AH71" s="152"/>
      <c r="AI71" s="27" t="s">
        <v>869</v>
      </c>
      <c r="AJ71" s="11"/>
      <c r="AK71" s="11"/>
      <c r="AL71" s="11"/>
      <c r="AM71" s="11"/>
      <c r="AN71" s="11"/>
      <c r="AO71" s="11"/>
      <c r="AP71" s="11"/>
      <c r="AQ71" s="11"/>
      <c r="AR71" s="11"/>
      <c r="AS71" s="28" t="s">
        <v>972</v>
      </c>
      <c r="AT71" s="188">
        <v>1</v>
      </c>
      <c r="AU71" s="189"/>
      <c r="AV71" s="110"/>
      <c r="AW71" s="100"/>
      <c r="AX71" s="100"/>
      <c r="AY71" s="100"/>
      <c r="AZ71" s="100"/>
      <c r="BA71" s="100"/>
      <c r="BB71" s="100"/>
      <c r="BC71" s="111"/>
      <c r="BD71" s="154">
        <f>ROUND(J71*AT71*(1+AZ56)+V71*AT71,0)</f>
        <v>1021</v>
      </c>
      <c r="BE71" s="98"/>
      <c r="BG71" s="138"/>
      <c r="BH71" s="138"/>
      <c r="BI71" s="138"/>
    </row>
    <row r="72" spans="1:25" ht="16.5" customHeight="1">
      <c r="A72" s="1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</row>
  </sheetData>
  <sheetProtection/>
  <mergeCells count="118">
    <mergeCell ref="U36:V36"/>
    <mergeCell ref="AT71:AU71"/>
    <mergeCell ref="AX54:BA55"/>
    <mergeCell ref="D70:I71"/>
    <mergeCell ref="O70:U71"/>
    <mergeCell ref="J71:K71"/>
    <mergeCell ref="V71:W71"/>
    <mergeCell ref="AT67:AU67"/>
    <mergeCell ref="O68:U69"/>
    <mergeCell ref="V69:W69"/>
    <mergeCell ref="AT69:AU69"/>
    <mergeCell ref="D66:I67"/>
    <mergeCell ref="O66:U67"/>
    <mergeCell ref="J67:K67"/>
    <mergeCell ref="V67:W67"/>
    <mergeCell ref="O62:U63"/>
    <mergeCell ref="V63:W63"/>
    <mergeCell ref="AT63:AU63"/>
    <mergeCell ref="O64:U65"/>
    <mergeCell ref="V65:W65"/>
    <mergeCell ref="AT65:AU65"/>
    <mergeCell ref="O58:U59"/>
    <mergeCell ref="V59:W59"/>
    <mergeCell ref="AT59:AU59"/>
    <mergeCell ref="D60:I61"/>
    <mergeCell ref="O60:U61"/>
    <mergeCell ref="J61:K61"/>
    <mergeCell ref="V61:W61"/>
    <mergeCell ref="AT61:AU61"/>
    <mergeCell ref="O56:U57"/>
    <mergeCell ref="AZ56:BA56"/>
    <mergeCell ref="V57:W57"/>
    <mergeCell ref="AT57:AU57"/>
    <mergeCell ref="O54:U55"/>
    <mergeCell ref="V55:W55"/>
    <mergeCell ref="AT55:AU55"/>
    <mergeCell ref="O50:U51"/>
    <mergeCell ref="V51:W51"/>
    <mergeCell ref="AT51:AU51"/>
    <mergeCell ref="AT53:AU53"/>
    <mergeCell ref="D52:I53"/>
    <mergeCell ref="O52:U53"/>
    <mergeCell ref="J53:K53"/>
    <mergeCell ref="V53:W53"/>
    <mergeCell ref="O46:U47"/>
    <mergeCell ref="V47:W47"/>
    <mergeCell ref="AT47:AU47"/>
    <mergeCell ref="O48:U49"/>
    <mergeCell ref="V49:W49"/>
    <mergeCell ref="AT49:AU49"/>
    <mergeCell ref="AT43:AU43"/>
    <mergeCell ref="O44:U45"/>
    <mergeCell ref="V45:W45"/>
    <mergeCell ref="AT45:AU45"/>
    <mergeCell ref="Z40:AC40"/>
    <mergeCell ref="D42:I43"/>
    <mergeCell ref="O42:U43"/>
    <mergeCell ref="J43:K43"/>
    <mergeCell ref="V43:W43"/>
    <mergeCell ref="D35:H36"/>
    <mergeCell ref="O35:S36"/>
    <mergeCell ref="O33:T34"/>
    <mergeCell ref="O31:T32"/>
    <mergeCell ref="D31:H32"/>
    <mergeCell ref="O29:T30"/>
    <mergeCell ref="I26:J26"/>
    <mergeCell ref="I32:J32"/>
    <mergeCell ref="J8:K8"/>
    <mergeCell ref="D17:H18"/>
    <mergeCell ref="D25:H26"/>
    <mergeCell ref="O25:T26"/>
    <mergeCell ref="I18:J18"/>
    <mergeCell ref="AB5:AE5"/>
    <mergeCell ref="D7:I8"/>
    <mergeCell ref="O23:T24"/>
    <mergeCell ref="O21:T22"/>
    <mergeCell ref="O19:T20"/>
    <mergeCell ref="O17:T18"/>
    <mergeCell ref="O15:T16"/>
    <mergeCell ref="O13:T14"/>
    <mergeCell ref="O11:T12"/>
    <mergeCell ref="O9:T10"/>
    <mergeCell ref="AX21:AY21"/>
    <mergeCell ref="BB21:BC21"/>
    <mergeCell ref="AV19:AY20"/>
    <mergeCell ref="AZ19:BC20"/>
    <mergeCell ref="AT10:AU10"/>
    <mergeCell ref="U8:V8"/>
    <mergeCell ref="U10:V10"/>
    <mergeCell ref="AT8:AU8"/>
    <mergeCell ref="AT18:AU18"/>
    <mergeCell ref="AT14:AU14"/>
    <mergeCell ref="U12:V12"/>
    <mergeCell ref="U14:V14"/>
    <mergeCell ref="O7:T8"/>
    <mergeCell ref="U32:V32"/>
    <mergeCell ref="U20:V20"/>
    <mergeCell ref="U22:V22"/>
    <mergeCell ref="U26:V26"/>
    <mergeCell ref="U28:V28"/>
    <mergeCell ref="U30:V30"/>
    <mergeCell ref="O27:T28"/>
    <mergeCell ref="AT12:AU12"/>
    <mergeCell ref="AT20:AU20"/>
    <mergeCell ref="AT30:AU30"/>
    <mergeCell ref="AT26:AU26"/>
    <mergeCell ref="AT24:AU24"/>
    <mergeCell ref="AT22:AU22"/>
    <mergeCell ref="AT32:AU32"/>
    <mergeCell ref="AT34:AU34"/>
    <mergeCell ref="I36:J36"/>
    <mergeCell ref="AT16:AU16"/>
    <mergeCell ref="U18:V18"/>
    <mergeCell ref="AT36:AU36"/>
    <mergeCell ref="U34:V34"/>
    <mergeCell ref="U16:V16"/>
    <mergeCell ref="U24:V24"/>
    <mergeCell ref="AT28:AU28"/>
  </mergeCells>
  <printOptions horizontalCentered="1" verticalCentered="1"/>
  <pageMargins left="0.7874015748031497" right="0.3937007874015748" top="0.3937007874015748" bottom="0.3937007874015748" header="0.5118110236220472" footer="0.31496062992125984"/>
  <pageSetup blackAndWhite="1" firstPageNumber="4" useFirstPageNumber="1" horizontalDpi="600" verticalDpi="600" orientation="portrait" paperSize="9" scale="48" r:id="rId1"/>
  <headerFooter alignWithMargins="0">
    <oddFooter>&amp;C&amp;"ＦＡ 丸ゴシックＭ,標準"&amp;P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BD59"/>
  <sheetViews>
    <sheetView zoomScale="85" zoomScaleNormal="85" zoomScaleSheetLayoutView="75" workbookViewId="0" topLeftCell="A1">
      <selection activeCell="BB48" sqref="BB48"/>
    </sheetView>
  </sheetViews>
  <sheetFormatPr defaultColWidth="9.00390625" defaultRowHeight="16.5" customHeight="1"/>
  <cols>
    <col min="1" max="1" width="4.625" style="138" customWidth="1"/>
    <col min="2" max="2" width="7.625" style="138" customWidth="1"/>
    <col min="3" max="3" width="35.625" style="2" customWidth="1"/>
    <col min="4" max="12" width="2.375" style="138" customWidth="1"/>
    <col min="13" max="16" width="2.375" style="2" customWidth="1"/>
    <col min="17" max="27" width="2.375" style="138" customWidth="1"/>
    <col min="28" max="28" width="2.375" style="2" customWidth="1"/>
    <col min="29" max="32" width="2.375" style="138" customWidth="1"/>
    <col min="33" max="33" width="2.375" style="139" customWidth="1"/>
    <col min="34" max="34" width="2.375" style="138" customWidth="1"/>
    <col min="35" max="36" width="2.375" style="139" customWidth="1"/>
    <col min="37" max="53" width="2.375" style="138" customWidth="1"/>
    <col min="54" max="57" width="8.625" style="138" customWidth="1"/>
    <col min="58" max="16384" width="9.00390625" style="138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14" ht="16.5" customHeight="1">
      <c r="A4" s="1"/>
      <c r="B4" s="130" t="s">
        <v>514</v>
      </c>
      <c r="C4" s="53"/>
      <c r="D4" s="140"/>
      <c r="E4" s="140"/>
      <c r="F4" s="140"/>
      <c r="G4" s="140"/>
      <c r="H4" s="140"/>
      <c r="I4" s="140"/>
      <c r="J4" s="140"/>
      <c r="K4" s="140"/>
      <c r="L4" s="140"/>
      <c r="M4" s="53"/>
      <c r="N4" s="53"/>
    </row>
    <row r="5" spans="1:56" s="140" customFormat="1" ht="16.5" customHeight="1">
      <c r="A5" s="3" t="s">
        <v>464</v>
      </c>
      <c r="B5" s="141"/>
      <c r="C5" s="4" t="s">
        <v>894</v>
      </c>
      <c r="D5" s="142"/>
      <c r="E5" s="143"/>
      <c r="F5" s="143"/>
      <c r="G5" s="143"/>
      <c r="H5" s="143"/>
      <c r="I5" s="143"/>
      <c r="J5" s="143"/>
      <c r="K5" s="143"/>
      <c r="L5" s="143"/>
      <c r="M5" s="5"/>
      <c r="N5" s="5"/>
      <c r="O5" s="5"/>
      <c r="P5" s="5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215" t="s">
        <v>895</v>
      </c>
      <c r="AC5" s="215"/>
      <c r="AD5" s="215"/>
      <c r="AE5" s="215"/>
      <c r="AF5" s="6"/>
      <c r="AG5" s="144"/>
      <c r="AH5" s="143"/>
      <c r="AI5" s="144"/>
      <c r="AJ5" s="144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7" t="s">
        <v>896</v>
      </c>
      <c r="BC5" s="7" t="s">
        <v>897</v>
      </c>
      <c r="BD5" s="146"/>
    </row>
    <row r="6" spans="1:56" s="140" customFormat="1" ht="16.5" customHeight="1">
      <c r="A6" s="8" t="s">
        <v>898</v>
      </c>
      <c r="B6" s="9" t="s">
        <v>899</v>
      </c>
      <c r="C6" s="10"/>
      <c r="D6" s="147"/>
      <c r="E6" s="148"/>
      <c r="F6" s="148"/>
      <c r="G6" s="148"/>
      <c r="H6" s="148"/>
      <c r="I6" s="148"/>
      <c r="J6" s="148"/>
      <c r="K6" s="148"/>
      <c r="L6" s="148"/>
      <c r="M6" s="11"/>
      <c r="N6" s="11"/>
      <c r="O6" s="11"/>
      <c r="P6" s="11"/>
      <c r="Q6" s="159"/>
      <c r="R6" s="160"/>
      <c r="S6" s="160"/>
      <c r="T6" s="160"/>
      <c r="U6" s="160"/>
      <c r="V6" s="59" t="s">
        <v>466</v>
      </c>
      <c r="W6" s="160"/>
      <c r="X6" s="160"/>
      <c r="Y6" s="160"/>
      <c r="Z6" s="160"/>
      <c r="AA6" s="161"/>
      <c r="AB6" s="11"/>
      <c r="AC6" s="148"/>
      <c r="AD6" s="148"/>
      <c r="AE6" s="148"/>
      <c r="AF6" s="148"/>
      <c r="AG6" s="149"/>
      <c r="AH6" s="148"/>
      <c r="AI6" s="149"/>
      <c r="AJ6" s="149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2" t="s">
        <v>900</v>
      </c>
      <c r="BC6" s="12" t="s">
        <v>901</v>
      </c>
      <c r="BD6" s="146"/>
    </row>
    <row r="7" spans="1:55" s="140" customFormat="1" ht="16.5" customHeight="1">
      <c r="A7" s="13">
        <v>64</v>
      </c>
      <c r="B7" s="14">
        <v>1157</v>
      </c>
      <c r="C7" s="15" t="s">
        <v>423</v>
      </c>
      <c r="D7" s="192" t="s">
        <v>902</v>
      </c>
      <c r="E7" s="193"/>
      <c r="F7" s="193"/>
      <c r="G7" s="193"/>
      <c r="H7" s="193"/>
      <c r="I7" s="193"/>
      <c r="J7" s="150"/>
      <c r="K7" s="150"/>
      <c r="L7" s="150"/>
      <c r="M7" s="150"/>
      <c r="N7" s="150"/>
      <c r="O7" s="150"/>
      <c r="P7" s="16"/>
      <c r="Q7" s="209" t="s">
        <v>977</v>
      </c>
      <c r="R7" s="210"/>
      <c r="S7" s="210"/>
      <c r="T7" s="210"/>
      <c r="U7" s="210"/>
      <c r="V7" s="210"/>
      <c r="W7" s="150"/>
      <c r="X7" s="150"/>
      <c r="Y7" s="150"/>
      <c r="Z7" s="150"/>
      <c r="AA7" s="46"/>
      <c r="AB7" s="5"/>
      <c r="AC7" s="5"/>
      <c r="AD7" s="5"/>
      <c r="AE7" s="5"/>
      <c r="AF7" s="17"/>
      <c r="AG7" s="17"/>
      <c r="AH7" s="5"/>
      <c r="AI7" s="18"/>
      <c r="AJ7" s="19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1"/>
      <c r="AV7" s="22"/>
      <c r="AW7" s="23"/>
      <c r="AX7" s="44"/>
      <c r="AY7" s="45"/>
      <c r="AZ7" s="45"/>
      <c r="BA7" s="46"/>
      <c r="BB7" s="151">
        <f>ROUND(J8+W8*(1+AZ21),0)</f>
        <v>439</v>
      </c>
      <c r="BC7" s="24" t="s">
        <v>959</v>
      </c>
    </row>
    <row r="8" spans="1:55" s="140" customFormat="1" ht="16.5" customHeight="1">
      <c r="A8" s="13">
        <v>64</v>
      </c>
      <c r="B8" s="14">
        <v>1158</v>
      </c>
      <c r="C8" s="15" t="s">
        <v>424</v>
      </c>
      <c r="D8" s="207"/>
      <c r="E8" s="208"/>
      <c r="F8" s="208"/>
      <c r="G8" s="208"/>
      <c r="H8" s="208"/>
      <c r="I8" s="208"/>
      <c r="J8" s="206">
        <f>'伴_単一日中早朝夜間'!L8</f>
        <v>255</v>
      </c>
      <c r="K8" s="206"/>
      <c r="L8" s="206"/>
      <c r="M8" s="206"/>
      <c r="N8" s="32" t="s">
        <v>905</v>
      </c>
      <c r="O8" s="32"/>
      <c r="P8" s="155"/>
      <c r="Q8" s="211"/>
      <c r="R8" s="212"/>
      <c r="S8" s="212"/>
      <c r="T8" s="212"/>
      <c r="U8" s="212"/>
      <c r="V8" s="212"/>
      <c r="W8" s="206">
        <f>'伴_単一日中早朝夜間'!L10-'伴_単一日中早朝夜間'!L8</f>
        <v>147</v>
      </c>
      <c r="X8" s="206"/>
      <c r="Y8" s="32" t="s">
        <v>905</v>
      </c>
      <c r="Z8" s="32"/>
      <c r="AA8" s="48"/>
      <c r="AB8" s="25"/>
      <c r="AC8" s="11"/>
      <c r="AD8" s="11"/>
      <c r="AE8" s="11"/>
      <c r="AF8" s="26"/>
      <c r="AG8" s="26"/>
      <c r="AH8" s="148"/>
      <c r="AI8" s="148"/>
      <c r="AJ8" s="152"/>
      <c r="AK8" s="27" t="s">
        <v>869</v>
      </c>
      <c r="AL8" s="11"/>
      <c r="AM8" s="11"/>
      <c r="AN8" s="11"/>
      <c r="AO8" s="11"/>
      <c r="AP8" s="11"/>
      <c r="AQ8" s="11"/>
      <c r="AR8" s="11"/>
      <c r="AS8" s="11"/>
      <c r="AT8" s="11"/>
      <c r="AU8" s="28" t="s">
        <v>972</v>
      </c>
      <c r="AV8" s="188">
        <v>1</v>
      </c>
      <c r="AW8" s="189"/>
      <c r="AX8" s="47"/>
      <c r="AY8" s="39"/>
      <c r="AZ8" s="39"/>
      <c r="BA8" s="48"/>
      <c r="BB8" s="151">
        <f>ROUND(J8*AV8+W8*AV8*(1+AZ21),0)</f>
        <v>439</v>
      </c>
      <c r="BC8" s="29"/>
    </row>
    <row r="9" spans="1:55" s="140" customFormat="1" ht="16.5" customHeight="1">
      <c r="A9" s="13">
        <v>64</v>
      </c>
      <c r="B9" s="14">
        <v>1159</v>
      </c>
      <c r="C9" s="15" t="s">
        <v>425</v>
      </c>
      <c r="D9" s="30"/>
      <c r="E9" s="31"/>
      <c r="F9" s="31"/>
      <c r="G9" s="31"/>
      <c r="H9" s="163"/>
      <c r="I9" s="163"/>
      <c r="J9" s="163"/>
      <c r="K9" s="163"/>
      <c r="L9" s="163"/>
      <c r="M9" s="32"/>
      <c r="N9" s="32"/>
      <c r="O9" s="32"/>
      <c r="P9" s="33"/>
      <c r="Q9" s="209" t="s">
        <v>978</v>
      </c>
      <c r="R9" s="210"/>
      <c r="S9" s="210"/>
      <c r="T9" s="210"/>
      <c r="U9" s="210"/>
      <c r="V9" s="210"/>
      <c r="W9" s="150"/>
      <c r="X9" s="150"/>
      <c r="Y9" s="150"/>
      <c r="Z9" s="150"/>
      <c r="AA9" s="46"/>
      <c r="AB9" s="5"/>
      <c r="AC9" s="5"/>
      <c r="AD9" s="5"/>
      <c r="AE9" s="5"/>
      <c r="AF9" s="17"/>
      <c r="AG9" s="17"/>
      <c r="AH9" s="5"/>
      <c r="AI9" s="18"/>
      <c r="AJ9" s="19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/>
      <c r="AW9" s="23"/>
      <c r="AX9" s="49"/>
      <c r="AY9" s="50"/>
      <c r="AZ9" s="50"/>
      <c r="BA9" s="51"/>
      <c r="BB9" s="151">
        <f>ROUND(J8+W10*(1+AZ21),0)</f>
        <v>666</v>
      </c>
      <c r="BC9" s="29"/>
    </row>
    <row r="10" spans="1:55" s="140" customFormat="1" ht="16.5" customHeight="1">
      <c r="A10" s="13">
        <v>64</v>
      </c>
      <c r="B10" s="14">
        <v>1160</v>
      </c>
      <c r="C10" s="15" t="s">
        <v>426</v>
      </c>
      <c r="D10" s="31"/>
      <c r="E10" s="31"/>
      <c r="F10" s="31"/>
      <c r="G10" s="31"/>
      <c r="H10" s="163"/>
      <c r="I10" s="163"/>
      <c r="J10" s="163"/>
      <c r="K10" s="163"/>
      <c r="L10" s="163"/>
      <c r="M10" s="32"/>
      <c r="N10" s="32"/>
      <c r="O10" s="32"/>
      <c r="P10" s="33"/>
      <c r="Q10" s="211"/>
      <c r="R10" s="212"/>
      <c r="S10" s="212"/>
      <c r="T10" s="212"/>
      <c r="U10" s="212"/>
      <c r="V10" s="212"/>
      <c r="W10" s="206">
        <f>'伴_単一日中早朝夜間'!L12-'伴_単一日中早朝夜間'!L8</f>
        <v>329</v>
      </c>
      <c r="X10" s="206"/>
      <c r="Y10" s="32" t="s">
        <v>905</v>
      </c>
      <c r="Z10" s="32"/>
      <c r="AA10" s="48"/>
      <c r="AB10" s="25"/>
      <c r="AC10" s="11"/>
      <c r="AD10" s="11"/>
      <c r="AE10" s="11"/>
      <c r="AF10" s="26"/>
      <c r="AG10" s="26"/>
      <c r="AH10" s="148"/>
      <c r="AI10" s="148"/>
      <c r="AJ10" s="152"/>
      <c r="AK10" s="27" t="s">
        <v>869</v>
      </c>
      <c r="AL10" s="11"/>
      <c r="AM10" s="11"/>
      <c r="AN10" s="11"/>
      <c r="AO10" s="11"/>
      <c r="AP10" s="11"/>
      <c r="AQ10" s="11"/>
      <c r="AR10" s="11"/>
      <c r="AS10" s="11"/>
      <c r="AT10" s="11"/>
      <c r="AU10" s="28" t="s">
        <v>968</v>
      </c>
      <c r="AV10" s="188">
        <v>1</v>
      </c>
      <c r="AW10" s="189"/>
      <c r="AX10" s="47"/>
      <c r="AY10" s="39"/>
      <c r="AZ10" s="39"/>
      <c r="BA10" s="48"/>
      <c r="BB10" s="151">
        <f>ROUND(J8*AV10+W10*AV10*(1+AZ21),0)</f>
        <v>666</v>
      </c>
      <c r="BC10" s="29"/>
    </row>
    <row r="11" spans="1:55" s="140" customFormat="1" ht="16.5" customHeight="1">
      <c r="A11" s="13">
        <v>64</v>
      </c>
      <c r="B11" s="14">
        <v>1161</v>
      </c>
      <c r="C11" s="15" t="s">
        <v>427</v>
      </c>
      <c r="D11" s="31"/>
      <c r="E11" s="31"/>
      <c r="F11" s="31"/>
      <c r="G11" s="31"/>
      <c r="H11" s="163"/>
      <c r="I11" s="163"/>
      <c r="J11" s="163"/>
      <c r="K11" s="163"/>
      <c r="L11" s="163"/>
      <c r="M11" s="32"/>
      <c r="N11" s="32"/>
      <c r="O11" s="32"/>
      <c r="P11" s="32"/>
      <c r="Q11" s="209" t="s">
        <v>471</v>
      </c>
      <c r="R11" s="210"/>
      <c r="S11" s="210"/>
      <c r="T11" s="210"/>
      <c r="U11" s="210"/>
      <c r="V11" s="210"/>
      <c r="W11" s="150"/>
      <c r="X11" s="150"/>
      <c r="Y11" s="150"/>
      <c r="Z11" s="150"/>
      <c r="AA11" s="46"/>
      <c r="AB11" s="5"/>
      <c r="AC11" s="5"/>
      <c r="AD11" s="5"/>
      <c r="AE11" s="5"/>
      <c r="AF11" s="17"/>
      <c r="AG11" s="17"/>
      <c r="AH11" s="5"/>
      <c r="AI11" s="18"/>
      <c r="AJ11" s="19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  <c r="AV11" s="22"/>
      <c r="AW11" s="23"/>
      <c r="AX11" s="49"/>
      <c r="AY11" s="50"/>
      <c r="AZ11" s="50"/>
      <c r="BA11" s="51"/>
      <c r="BB11" s="151">
        <f>ROUND(J8+W12*(1+AZ21),0)</f>
        <v>769</v>
      </c>
      <c r="BC11" s="29"/>
    </row>
    <row r="12" spans="1:55" s="140" customFormat="1" ht="16.5" customHeight="1">
      <c r="A12" s="13">
        <v>64</v>
      </c>
      <c r="B12" s="14">
        <v>1162</v>
      </c>
      <c r="C12" s="15" t="s">
        <v>428</v>
      </c>
      <c r="D12" s="31"/>
      <c r="E12" s="31"/>
      <c r="F12" s="31"/>
      <c r="G12" s="31"/>
      <c r="H12" s="163"/>
      <c r="I12" s="163"/>
      <c r="J12" s="163"/>
      <c r="K12" s="163"/>
      <c r="L12" s="163"/>
      <c r="M12" s="32"/>
      <c r="N12" s="32"/>
      <c r="O12" s="32"/>
      <c r="P12" s="32"/>
      <c r="Q12" s="211"/>
      <c r="R12" s="212"/>
      <c r="S12" s="212"/>
      <c r="T12" s="212"/>
      <c r="U12" s="212"/>
      <c r="V12" s="212"/>
      <c r="W12" s="206">
        <f>'伴_単一日中早朝夜間'!L14-'伴_単一日中早朝夜間'!L8</f>
        <v>411</v>
      </c>
      <c r="X12" s="206"/>
      <c r="Y12" s="32" t="s">
        <v>905</v>
      </c>
      <c r="Z12" s="32"/>
      <c r="AA12" s="48"/>
      <c r="AB12" s="25"/>
      <c r="AC12" s="11"/>
      <c r="AD12" s="11"/>
      <c r="AE12" s="11"/>
      <c r="AF12" s="26"/>
      <c r="AG12" s="26"/>
      <c r="AH12" s="148"/>
      <c r="AI12" s="148"/>
      <c r="AJ12" s="152"/>
      <c r="AK12" s="27" t="s">
        <v>869</v>
      </c>
      <c r="AL12" s="11"/>
      <c r="AM12" s="11"/>
      <c r="AN12" s="11"/>
      <c r="AO12" s="11"/>
      <c r="AP12" s="11"/>
      <c r="AQ12" s="11"/>
      <c r="AR12" s="11"/>
      <c r="AS12" s="11"/>
      <c r="AT12" s="11"/>
      <c r="AU12" s="28" t="s">
        <v>968</v>
      </c>
      <c r="AV12" s="188">
        <v>1</v>
      </c>
      <c r="AW12" s="189"/>
      <c r="AX12" s="47"/>
      <c r="AY12" s="39"/>
      <c r="AZ12" s="39"/>
      <c r="BA12" s="48"/>
      <c r="BB12" s="151">
        <f>ROUND(J8*AV12+W12*AV12*(1+AZ21),0)</f>
        <v>769</v>
      </c>
      <c r="BC12" s="29"/>
    </row>
    <row r="13" spans="1:55" s="140" customFormat="1" ht="16.5" customHeight="1">
      <c r="A13" s="13">
        <v>64</v>
      </c>
      <c r="B13" s="14">
        <v>1163</v>
      </c>
      <c r="C13" s="15" t="s">
        <v>429</v>
      </c>
      <c r="D13" s="31"/>
      <c r="E13" s="31"/>
      <c r="F13" s="31"/>
      <c r="G13" s="31"/>
      <c r="H13" s="163"/>
      <c r="I13" s="163"/>
      <c r="J13" s="163"/>
      <c r="K13" s="163"/>
      <c r="L13" s="163"/>
      <c r="M13" s="32"/>
      <c r="N13" s="32"/>
      <c r="O13" s="32"/>
      <c r="P13" s="32"/>
      <c r="Q13" s="209" t="s">
        <v>472</v>
      </c>
      <c r="R13" s="210"/>
      <c r="S13" s="210"/>
      <c r="T13" s="210"/>
      <c r="U13" s="210"/>
      <c r="V13" s="210"/>
      <c r="W13" s="150"/>
      <c r="X13" s="150"/>
      <c r="Y13" s="150"/>
      <c r="Z13" s="150"/>
      <c r="AA13" s="46"/>
      <c r="AB13" s="5"/>
      <c r="AC13" s="5"/>
      <c r="AD13" s="5"/>
      <c r="AE13" s="5"/>
      <c r="AF13" s="17"/>
      <c r="AG13" s="17"/>
      <c r="AH13" s="5"/>
      <c r="AI13" s="18"/>
      <c r="AJ13" s="19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  <c r="AV13" s="22"/>
      <c r="AW13" s="23"/>
      <c r="AX13" s="49"/>
      <c r="AY13" s="50"/>
      <c r="AZ13" s="50"/>
      <c r="BA13" s="51"/>
      <c r="BB13" s="151">
        <f>ROUND(J8+W14*(1+AZ21),0)</f>
        <v>874</v>
      </c>
      <c r="BC13" s="29"/>
    </row>
    <row r="14" spans="1:55" s="140" customFormat="1" ht="16.5" customHeight="1">
      <c r="A14" s="13">
        <v>64</v>
      </c>
      <c r="B14" s="14">
        <v>1164</v>
      </c>
      <c r="C14" s="15" t="s">
        <v>430</v>
      </c>
      <c r="D14" s="31"/>
      <c r="E14" s="31"/>
      <c r="F14" s="31"/>
      <c r="G14" s="31"/>
      <c r="H14" s="163"/>
      <c r="I14" s="163"/>
      <c r="J14" s="163"/>
      <c r="K14" s="163"/>
      <c r="L14" s="163"/>
      <c r="M14" s="32"/>
      <c r="N14" s="32"/>
      <c r="O14" s="32"/>
      <c r="P14" s="32"/>
      <c r="Q14" s="211"/>
      <c r="R14" s="212"/>
      <c r="S14" s="212"/>
      <c r="T14" s="212"/>
      <c r="U14" s="212"/>
      <c r="V14" s="212"/>
      <c r="W14" s="206">
        <f>'伴_単一日中早朝夜間'!L16-'伴_単一日中早朝夜間'!L8</f>
        <v>495</v>
      </c>
      <c r="X14" s="206"/>
      <c r="Y14" s="32" t="s">
        <v>905</v>
      </c>
      <c r="Z14" s="32"/>
      <c r="AA14" s="48"/>
      <c r="AB14" s="25"/>
      <c r="AC14" s="11"/>
      <c r="AD14" s="11"/>
      <c r="AE14" s="11"/>
      <c r="AF14" s="26"/>
      <c r="AG14" s="26"/>
      <c r="AH14" s="148"/>
      <c r="AI14" s="148"/>
      <c r="AJ14" s="152"/>
      <c r="AK14" s="27" t="s">
        <v>869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28" t="s">
        <v>972</v>
      </c>
      <c r="AV14" s="188">
        <v>1</v>
      </c>
      <c r="AW14" s="189"/>
      <c r="AX14" s="47"/>
      <c r="AY14" s="39"/>
      <c r="AZ14" s="39"/>
      <c r="BA14" s="48"/>
      <c r="BB14" s="151">
        <f>ROUND(J8*AV14+W14*AV14*(1+AZ21),0)</f>
        <v>874</v>
      </c>
      <c r="BC14" s="29"/>
    </row>
    <row r="15" spans="1:55" s="140" customFormat="1" ht="16.5" customHeight="1">
      <c r="A15" s="13">
        <v>64</v>
      </c>
      <c r="B15" s="14">
        <v>1165</v>
      </c>
      <c r="C15" s="15" t="s">
        <v>431</v>
      </c>
      <c r="D15" s="31"/>
      <c r="E15" s="31"/>
      <c r="F15" s="31"/>
      <c r="G15" s="31"/>
      <c r="H15" s="163"/>
      <c r="I15" s="163"/>
      <c r="J15" s="163"/>
      <c r="K15" s="163"/>
      <c r="L15" s="163"/>
      <c r="M15" s="32"/>
      <c r="N15" s="32"/>
      <c r="O15" s="32"/>
      <c r="P15" s="32"/>
      <c r="Q15" s="209" t="s">
        <v>473</v>
      </c>
      <c r="R15" s="210"/>
      <c r="S15" s="210"/>
      <c r="T15" s="210"/>
      <c r="U15" s="210"/>
      <c r="V15" s="210"/>
      <c r="W15" s="150"/>
      <c r="X15" s="150"/>
      <c r="Y15" s="150"/>
      <c r="Z15" s="150"/>
      <c r="AA15" s="46"/>
      <c r="AB15" s="5"/>
      <c r="AC15" s="5"/>
      <c r="AD15" s="5"/>
      <c r="AE15" s="5"/>
      <c r="AF15" s="17"/>
      <c r="AG15" s="17"/>
      <c r="AH15" s="5"/>
      <c r="AI15" s="18"/>
      <c r="AJ15" s="19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  <c r="AV15" s="22"/>
      <c r="AW15" s="23"/>
      <c r="AX15" s="49"/>
      <c r="AY15" s="50"/>
      <c r="AZ15" s="50"/>
      <c r="BA15" s="51"/>
      <c r="BB15" s="151">
        <f>ROUND(J8+W16*(1+AZ21),0)</f>
        <v>978</v>
      </c>
      <c r="BC15" s="29"/>
    </row>
    <row r="16" spans="1:55" s="140" customFormat="1" ht="16.5" customHeight="1">
      <c r="A16" s="13">
        <v>64</v>
      </c>
      <c r="B16" s="14">
        <v>1166</v>
      </c>
      <c r="C16" s="15" t="s">
        <v>432</v>
      </c>
      <c r="D16" s="31"/>
      <c r="E16" s="31"/>
      <c r="F16" s="31"/>
      <c r="G16" s="31"/>
      <c r="H16" s="163"/>
      <c r="I16" s="163"/>
      <c r="J16" s="163"/>
      <c r="K16" s="163"/>
      <c r="L16" s="163"/>
      <c r="M16" s="32"/>
      <c r="N16" s="32"/>
      <c r="O16" s="32"/>
      <c r="P16" s="32"/>
      <c r="Q16" s="211"/>
      <c r="R16" s="212"/>
      <c r="S16" s="212"/>
      <c r="T16" s="212"/>
      <c r="U16" s="212"/>
      <c r="V16" s="212"/>
      <c r="W16" s="206">
        <f>'伴_単一日中早朝夜間'!L18-'伴_単一日中早朝夜間'!L8</f>
        <v>578</v>
      </c>
      <c r="X16" s="206"/>
      <c r="Y16" s="32" t="s">
        <v>905</v>
      </c>
      <c r="Z16" s="32"/>
      <c r="AA16" s="48"/>
      <c r="AB16" s="25"/>
      <c r="AC16" s="11"/>
      <c r="AD16" s="11"/>
      <c r="AE16" s="11"/>
      <c r="AF16" s="26"/>
      <c r="AG16" s="26"/>
      <c r="AH16" s="148"/>
      <c r="AI16" s="148"/>
      <c r="AJ16" s="152"/>
      <c r="AK16" s="27" t="s">
        <v>869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28" t="s">
        <v>960</v>
      </c>
      <c r="AV16" s="188">
        <v>1</v>
      </c>
      <c r="AW16" s="189"/>
      <c r="AX16" s="47"/>
      <c r="AY16" s="39"/>
      <c r="AZ16" s="39"/>
      <c r="BA16" s="48"/>
      <c r="BB16" s="151">
        <f>ROUND(J8*AV16+W16*AV16*(1+AZ21),0)</f>
        <v>978</v>
      </c>
      <c r="BC16" s="29"/>
    </row>
    <row r="17" spans="1:55" s="140" customFormat="1" ht="16.5" customHeight="1">
      <c r="A17" s="13">
        <v>64</v>
      </c>
      <c r="B17" s="14">
        <v>1167</v>
      </c>
      <c r="C17" s="15" t="s">
        <v>433</v>
      </c>
      <c r="D17" s="192" t="s">
        <v>906</v>
      </c>
      <c r="E17" s="193"/>
      <c r="F17" s="193"/>
      <c r="G17" s="193"/>
      <c r="H17" s="193"/>
      <c r="I17" s="193"/>
      <c r="J17" s="150"/>
      <c r="K17" s="150"/>
      <c r="L17" s="150"/>
      <c r="M17" s="150"/>
      <c r="N17" s="150"/>
      <c r="O17" s="150"/>
      <c r="P17" s="16"/>
      <c r="Q17" s="209" t="s">
        <v>977</v>
      </c>
      <c r="R17" s="210"/>
      <c r="S17" s="210"/>
      <c r="T17" s="210"/>
      <c r="U17" s="210"/>
      <c r="V17" s="210"/>
      <c r="W17" s="150"/>
      <c r="X17" s="150"/>
      <c r="Y17" s="150"/>
      <c r="Z17" s="150"/>
      <c r="AA17" s="46"/>
      <c r="AB17" s="5"/>
      <c r="AC17" s="5"/>
      <c r="AD17" s="5"/>
      <c r="AE17" s="5"/>
      <c r="AF17" s="17"/>
      <c r="AG17" s="17"/>
      <c r="AH17" s="5"/>
      <c r="AI17" s="18"/>
      <c r="AJ17" s="19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  <c r="AV17" s="22"/>
      <c r="AW17" s="23"/>
      <c r="AX17" s="49"/>
      <c r="AY17" s="50"/>
      <c r="AZ17" s="50"/>
      <c r="BA17" s="51"/>
      <c r="BB17" s="151">
        <f>ROUND(J18+W18*(1+AZ21),0)</f>
        <v>630</v>
      </c>
      <c r="BC17" s="29"/>
    </row>
    <row r="18" spans="1:55" s="140" customFormat="1" ht="16.5" customHeight="1">
      <c r="A18" s="13">
        <v>64</v>
      </c>
      <c r="B18" s="14">
        <v>1168</v>
      </c>
      <c r="C18" s="15" t="s">
        <v>434</v>
      </c>
      <c r="D18" s="207"/>
      <c r="E18" s="208"/>
      <c r="F18" s="208"/>
      <c r="G18" s="208"/>
      <c r="H18" s="208"/>
      <c r="I18" s="208"/>
      <c r="J18" s="206">
        <f>'伴_単一日中早朝夜間'!L10</f>
        <v>402</v>
      </c>
      <c r="K18" s="206"/>
      <c r="L18" s="206"/>
      <c r="M18" s="206"/>
      <c r="N18" s="32" t="s">
        <v>905</v>
      </c>
      <c r="O18" s="32"/>
      <c r="P18" s="155"/>
      <c r="Q18" s="211"/>
      <c r="R18" s="212"/>
      <c r="S18" s="212"/>
      <c r="T18" s="212"/>
      <c r="U18" s="212"/>
      <c r="V18" s="212"/>
      <c r="W18" s="206">
        <f>'伴_単一日中早朝夜間'!L12-'伴_単一日中早朝夜間'!L10</f>
        <v>182</v>
      </c>
      <c r="X18" s="206"/>
      <c r="Y18" s="32" t="s">
        <v>905</v>
      </c>
      <c r="Z18" s="32"/>
      <c r="AA18" s="48"/>
      <c r="AB18" s="25"/>
      <c r="AC18" s="11"/>
      <c r="AD18" s="11"/>
      <c r="AE18" s="11"/>
      <c r="AF18" s="26"/>
      <c r="AG18" s="26"/>
      <c r="AH18" s="148"/>
      <c r="AI18" s="148"/>
      <c r="AJ18" s="152"/>
      <c r="AK18" s="27" t="s">
        <v>869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28" t="s">
        <v>972</v>
      </c>
      <c r="AV18" s="188">
        <v>1</v>
      </c>
      <c r="AW18" s="189"/>
      <c r="AX18" s="47"/>
      <c r="AY18" s="39"/>
      <c r="AZ18" s="39"/>
      <c r="BA18" s="48"/>
      <c r="BB18" s="151">
        <f>ROUND(J18*AV18+W18*AV18*(1+AZ21),0)</f>
        <v>630</v>
      </c>
      <c r="BC18" s="29"/>
    </row>
    <row r="19" spans="1:55" s="140" customFormat="1" ht="16.5" customHeight="1">
      <c r="A19" s="13">
        <v>64</v>
      </c>
      <c r="B19" s="14">
        <v>1169</v>
      </c>
      <c r="C19" s="15" t="s">
        <v>435</v>
      </c>
      <c r="D19" s="30"/>
      <c r="E19" s="31"/>
      <c r="F19" s="31"/>
      <c r="G19" s="31"/>
      <c r="H19" s="163"/>
      <c r="I19" s="163"/>
      <c r="J19" s="163"/>
      <c r="K19" s="163"/>
      <c r="L19" s="163"/>
      <c r="M19" s="32"/>
      <c r="N19" s="32"/>
      <c r="O19" s="32"/>
      <c r="P19" s="33"/>
      <c r="Q19" s="209" t="s">
        <v>978</v>
      </c>
      <c r="R19" s="210"/>
      <c r="S19" s="210"/>
      <c r="T19" s="210"/>
      <c r="U19" s="210"/>
      <c r="V19" s="210"/>
      <c r="W19" s="150"/>
      <c r="X19" s="150"/>
      <c r="Y19" s="150"/>
      <c r="Z19" s="150"/>
      <c r="AA19" s="46"/>
      <c r="AB19" s="5"/>
      <c r="AC19" s="5"/>
      <c r="AD19" s="5"/>
      <c r="AE19" s="5"/>
      <c r="AF19" s="17"/>
      <c r="AG19" s="17"/>
      <c r="AH19" s="5"/>
      <c r="AI19" s="18"/>
      <c r="AJ19" s="19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  <c r="AV19" s="22"/>
      <c r="AW19" s="23"/>
      <c r="AX19" s="233" t="s">
        <v>474</v>
      </c>
      <c r="AY19" s="234"/>
      <c r="AZ19" s="234"/>
      <c r="BA19" s="235"/>
      <c r="BB19" s="151">
        <f>ROUND(J18+W20*(1+AZ21),0)</f>
        <v>732</v>
      </c>
      <c r="BC19" s="29"/>
    </row>
    <row r="20" spans="1:55" s="140" customFormat="1" ht="16.5" customHeight="1">
      <c r="A20" s="13">
        <v>64</v>
      </c>
      <c r="B20" s="14">
        <v>1170</v>
      </c>
      <c r="C20" s="15" t="s">
        <v>436</v>
      </c>
      <c r="D20" s="31"/>
      <c r="E20" s="31"/>
      <c r="F20" s="31"/>
      <c r="G20" s="31"/>
      <c r="H20" s="163"/>
      <c r="I20" s="163"/>
      <c r="J20" s="163"/>
      <c r="K20" s="163"/>
      <c r="L20" s="163"/>
      <c r="M20" s="32"/>
      <c r="N20" s="32"/>
      <c r="O20" s="32"/>
      <c r="P20" s="33"/>
      <c r="Q20" s="211"/>
      <c r="R20" s="212"/>
      <c r="S20" s="212"/>
      <c r="T20" s="212"/>
      <c r="U20" s="212"/>
      <c r="V20" s="212"/>
      <c r="W20" s="206">
        <f>'伴_単一日中早朝夜間'!L14-'伴_単一日中早朝夜間'!L10</f>
        <v>264</v>
      </c>
      <c r="X20" s="206"/>
      <c r="Y20" s="32" t="s">
        <v>905</v>
      </c>
      <c r="Z20" s="32"/>
      <c r="AA20" s="48"/>
      <c r="AB20" s="25"/>
      <c r="AC20" s="11"/>
      <c r="AD20" s="11"/>
      <c r="AE20" s="11"/>
      <c r="AF20" s="26"/>
      <c r="AG20" s="26"/>
      <c r="AH20" s="148"/>
      <c r="AI20" s="148"/>
      <c r="AJ20" s="152"/>
      <c r="AK20" s="27" t="s">
        <v>869</v>
      </c>
      <c r="AL20" s="11"/>
      <c r="AM20" s="11"/>
      <c r="AN20" s="11"/>
      <c r="AO20" s="11"/>
      <c r="AP20" s="11"/>
      <c r="AQ20" s="11"/>
      <c r="AR20" s="11"/>
      <c r="AS20" s="11"/>
      <c r="AT20" s="11"/>
      <c r="AU20" s="28" t="s">
        <v>968</v>
      </c>
      <c r="AV20" s="188">
        <v>1</v>
      </c>
      <c r="AW20" s="189"/>
      <c r="AX20" s="233"/>
      <c r="AY20" s="234"/>
      <c r="AZ20" s="234"/>
      <c r="BA20" s="235"/>
      <c r="BB20" s="151">
        <f>ROUND(J18*AV20+W20*AV20*(1+AZ21),0)</f>
        <v>732</v>
      </c>
      <c r="BC20" s="29"/>
    </row>
    <row r="21" spans="1:55" s="140" customFormat="1" ht="16.5" customHeight="1">
      <c r="A21" s="13">
        <v>64</v>
      </c>
      <c r="B21" s="14">
        <v>1171</v>
      </c>
      <c r="C21" s="15" t="s">
        <v>437</v>
      </c>
      <c r="D21" s="31"/>
      <c r="E21" s="31"/>
      <c r="F21" s="31"/>
      <c r="G21" s="31"/>
      <c r="H21" s="163"/>
      <c r="I21" s="163"/>
      <c r="J21" s="163"/>
      <c r="K21" s="163"/>
      <c r="L21" s="163"/>
      <c r="M21" s="32"/>
      <c r="N21" s="32"/>
      <c r="O21" s="32"/>
      <c r="P21" s="32"/>
      <c r="Q21" s="209" t="s">
        <v>471</v>
      </c>
      <c r="R21" s="210"/>
      <c r="S21" s="210"/>
      <c r="T21" s="210"/>
      <c r="U21" s="210"/>
      <c r="V21" s="210"/>
      <c r="W21" s="150"/>
      <c r="X21" s="150"/>
      <c r="Y21" s="150"/>
      <c r="Z21" s="150"/>
      <c r="AA21" s="46"/>
      <c r="AB21" s="5"/>
      <c r="AC21" s="5"/>
      <c r="AD21" s="5"/>
      <c r="AE21" s="5"/>
      <c r="AF21" s="17"/>
      <c r="AG21" s="17"/>
      <c r="AH21" s="5"/>
      <c r="AI21" s="18"/>
      <c r="AJ21" s="19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1"/>
      <c r="AV21" s="22"/>
      <c r="AW21" s="23"/>
      <c r="AX21" s="49" t="s">
        <v>967</v>
      </c>
      <c r="AY21" s="35" t="s">
        <v>968</v>
      </c>
      <c r="AZ21" s="199">
        <v>0.25</v>
      </c>
      <c r="BA21" s="199"/>
      <c r="BB21" s="151">
        <f>ROUND(J18+W22*(1+AZ21),0)</f>
        <v>837</v>
      </c>
      <c r="BC21" s="29"/>
    </row>
    <row r="22" spans="1:55" s="140" customFormat="1" ht="16.5" customHeight="1">
      <c r="A22" s="13">
        <v>64</v>
      </c>
      <c r="B22" s="14">
        <v>1172</v>
      </c>
      <c r="C22" s="15" t="s">
        <v>438</v>
      </c>
      <c r="D22" s="31"/>
      <c r="E22" s="31"/>
      <c r="F22" s="31"/>
      <c r="G22" s="31"/>
      <c r="H22" s="163"/>
      <c r="I22" s="163"/>
      <c r="J22" s="163"/>
      <c r="K22" s="163"/>
      <c r="L22" s="163"/>
      <c r="M22" s="32"/>
      <c r="N22" s="32"/>
      <c r="O22" s="32"/>
      <c r="P22" s="32"/>
      <c r="Q22" s="211"/>
      <c r="R22" s="212"/>
      <c r="S22" s="212"/>
      <c r="T22" s="212"/>
      <c r="U22" s="212"/>
      <c r="V22" s="212"/>
      <c r="W22" s="206">
        <f>'伴_単一日中早朝夜間'!L16-'伴_単一日中早朝夜間'!L10</f>
        <v>348</v>
      </c>
      <c r="X22" s="206"/>
      <c r="Y22" s="32" t="s">
        <v>905</v>
      </c>
      <c r="Z22" s="32"/>
      <c r="AA22" s="48"/>
      <c r="AB22" s="25"/>
      <c r="AC22" s="11"/>
      <c r="AD22" s="11"/>
      <c r="AE22" s="11"/>
      <c r="AF22" s="26"/>
      <c r="AG22" s="26"/>
      <c r="AH22" s="148"/>
      <c r="AI22" s="148"/>
      <c r="AJ22" s="152"/>
      <c r="AK22" s="27" t="s">
        <v>869</v>
      </c>
      <c r="AL22" s="11"/>
      <c r="AM22" s="11"/>
      <c r="AN22" s="11"/>
      <c r="AO22" s="11"/>
      <c r="AP22" s="11"/>
      <c r="AQ22" s="11"/>
      <c r="AR22" s="11"/>
      <c r="AS22" s="11"/>
      <c r="AT22" s="11"/>
      <c r="AU22" s="28" t="s">
        <v>968</v>
      </c>
      <c r="AV22" s="188">
        <v>1</v>
      </c>
      <c r="AW22" s="189"/>
      <c r="AX22" s="47"/>
      <c r="AY22" s="39"/>
      <c r="AZ22" s="39"/>
      <c r="BA22" s="54" t="s">
        <v>931</v>
      </c>
      <c r="BB22" s="151">
        <f>ROUND(J18*AV22+W22*AV22*(1+AZ21),0)</f>
        <v>837</v>
      </c>
      <c r="BC22" s="29"/>
    </row>
    <row r="23" spans="1:55" s="140" customFormat="1" ht="16.5" customHeight="1">
      <c r="A23" s="13">
        <v>64</v>
      </c>
      <c r="B23" s="14">
        <v>1173</v>
      </c>
      <c r="C23" s="15" t="s">
        <v>439</v>
      </c>
      <c r="D23" s="31"/>
      <c r="E23" s="31"/>
      <c r="F23" s="31"/>
      <c r="G23" s="31"/>
      <c r="H23" s="163"/>
      <c r="I23" s="163"/>
      <c r="J23" s="163"/>
      <c r="K23" s="163"/>
      <c r="L23" s="163"/>
      <c r="M23" s="32"/>
      <c r="N23" s="32"/>
      <c r="O23" s="32"/>
      <c r="P23" s="32"/>
      <c r="Q23" s="209" t="s">
        <v>472</v>
      </c>
      <c r="R23" s="210"/>
      <c r="S23" s="210"/>
      <c r="T23" s="210"/>
      <c r="U23" s="210"/>
      <c r="V23" s="210"/>
      <c r="W23" s="150"/>
      <c r="X23" s="150"/>
      <c r="Y23" s="150"/>
      <c r="Z23" s="150"/>
      <c r="AA23" s="46"/>
      <c r="AB23" s="5"/>
      <c r="AC23" s="5"/>
      <c r="AD23" s="5"/>
      <c r="AE23" s="5"/>
      <c r="AF23" s="17"/>
      <c r="AG23" s="17"/>
      <c r="AH23" s="5"/>
      <c r="AI23" s="18"/>
      <c r="AJ23" s="19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1"/>
      <c r="AV23" s="22"/>
      <c r="AW23" s="23"/>
      <c r="AX23" s="49"/>
      <c r="AY23" s="50"/>
      <c r="AZ23" s="50"/>
      <c r="BA23" s="51"/>
      <c r="BB23" s="151">
        <f>ROUND(J18+W24*(1+AZ21),0)</f>
        <v>941</v>
      </c>
      <c r="BC23" s="29"/>
    </row>
    <row r="24" spans="1:55" s="140" customFormat="1" ht="16.5" customHeight="1">
      <c r="A24" s="13">
        <v>64</v>
      </c>
      <c r="B24" s="14">
        <v>1174</v>
      </c>
      <c r="C24" s="15" t="s">
        <v>440</v>
      </c>
      <c r="D24" s="31"/>
      <c r="E24" s="31"/>
      <c r="F24" s="31"/>
      <c r="G24" s="31"/>
      <c r="H24" s="163"/>
      <c r="I24" s="163"/>
      <c r="J24" s="163"/>
      <c r="K24" s="163"/>
      <c r="L24" s="163"/>
      <c r="M24" s="32"/>
      <c r="N24" s="32"/>
      <c r="O24" s="32"/>
      <c r="P24" s="32"/>
      <c r="Q24" s="211"/>
      <c r="R24" s="212"/>
      <c r="S24" s="212"/>
      <c r="T24" s="212"/>
      <c r="U24" s="212"/>
      <c r="V24" s="212"/>
      <c r="W24" s="206">
        <f>'伴_単一日中早朝夜間'!L18-'伴_単一日中早朝夜間'!L10</f>
        <v>431</v>
      </c>
      <c r="X24" s="206"/>
      <c r="Y24" s="32" t="s">
        <v>905</v>
      </c>
      <c r="Z24" s="32"/>
      <c r="AA24" s="48"/>
      <c r="AB24" s="25"/>
      <c r="AC24" s="11"/>
      <c r="AD24" s="11"/>
      <c r="AE24" s="11"/>
      <c r="AF24" s="26"/>
      <c r="AG24" s="26"/>
      <c r="AH24" s="148"/>
      <c r="AI24" s="148"/>
      <c r="AJ24" s="152"/>
      <c r="AK24" s="27" t="s">
        <v>869</v>
      </c>
      <c r="AL24" s="11"/>
      <c r="AM24" s="11"/>
      <c r="AN24" s="11"/>
      <c r="AO24" s="11"/>
      <c r="AP24" s="11"/>
      <c r="AQ24" s="11"/>
      <c r="AR24" s="11"/>
      <c r="AS24" s="11"/>
      <c r="AT24" s="11"/>
      <c r="AU24" s="28" t="s">
        <v>972</v>
      </c>
      <c r="AV24" s="188">
        <v>1</v>
      </c>
      <c r="AW24" s="189"/>
      <c r="AX24" s="47"/>
      <c r="AY24" s="39"/>
      <c r="AZ24" s="39"/>
      <c r="BA24" s="48"/>
      <c r="BB24" s="151">
        <f>ROUND(J18*AV24+W24*AV24*(1+AZ21),0)</f>
        <v>941</v>
      </c>
      <c r="BC24" s="29"/>
    </row>
    <row r="25" spans="1:55" s="140" customFormat="1" ht="16.5" customHeight="1">
      <c r="A25" s="13">
        <v>64</v>
      </c>
      <c r="B25" s="14">
        <v>1175</v>
      </c>
      <c r="C25" s="15" t="s">
        <v>441</v>
      </c>
      <c r="D25" s="192" t="s">
        <v>907</v>
      </c>
      <c r="E25" s="193"/>
      <c r="F25" s="193"/>
      <c r="G25" s="193"/>
      <c r="H25" s="193"/>
      <c r="I25" s="193"/>
      <c r="J25" s="150"/>
      <c r="K25" s="150"/>
      <c r="L25" s="150"/>
      <c r="M25" s="150"/>
      <c r="N25" s="150"/>
      <c r="O25" s="150"/>
      <c r="P25" s="16"/>
      <c r="Q25" s="209" t="s">
        <v>977</v>
      </c>
      <c r="R25" s="210"/>
      <c r="S25" s="210"/>
      <c r="T25" s="210"/>
      <c r="U25" s="210"/>
      <c r="V25" s="210"/>
      <c r="W25" s="150"/>
      <c r="X25" s="150"/>
      <c r="Y25" s="150"/>
      <c r="Z25" s="150"/>
      <c r="AA25" s="46"/>
      <c r="AB25" s="5"/>
      <c r="AC25" s="5"/>
      <c r="AD25" s="5"/>
      <c r="AE25" s="5"/>
      <c r="AF25" s="17"/>
      <c r="AG25" s="17"/>
      <c r="AH25" s="5"/>
      <c r="AI25" s="18"/>
      <c r="AJ25" s="19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1"/>
      <c r="AV25" s="22"/>
      <c r="AW25" s="23"/>
      <c r="AX25" s="49"/>
      <c r="AY25" s="50"/>
      <c r="AZ25" s="50"/>
      <c r="BA25" s="51"/>
      <c r="BB25" s="151">
        <f>ROUND(J26+W26*(1+AZ21),0)</f>
        <v>687</v>
      </c>
      <c r="BC25" s="29"/>
    </row>
    <row r="26" spans="1:55" s="140" customFormat="1" ht="16.5" customHeight="1">
      <c r="A26" s="13">
        <v>64</v>
      </c>
      <c r="B26" s="14">
        <v>1176</v>
      </c>
      <c r="C26" s="15" t="s">
        <v>442</v>
      </c>
      <c r="D26" s="207"/>
      <c r="E26" s="208"/>
      <c r="F26" s="208"/>
      <c r="G26" s="208"/>
      <c r="H26" s="208"/>
      <c r="I26" s="208"/>
      <c r="J26" s="206">
        <f>'伴_単一日中早朝夜間'!L12</f>
        <v>584</v>
      </c>
      <c r="K26" s="206"/>
      <c r="L26" s="206"/>
      <c r="M26" s="206"/>
      <c r="N26" s="32" t="s">
        <v>905</v>
      </c>
      <c r="O26" s="32"/>
      <c r="P26" s="155"/>
      <c r="Q26" s="211"/>
      <c r="R26" s="212"/>
      <c r="S26" s="212"/>
      <c r="T26" s="212"/>
      <c r="U26" s="212"/>
      <c r="V26" s="212"/>
      <c r="W26" s="206">
        <f>'伴_単一日中早朝夜間'!L14-'伴_単一日中早朝夜間'!L12</f>
        <v>82</v>
      </c>
      <c r="X26" s="206"/>
      <c r="Y26" s="32" t="s">
        <v>905</v>
      </c>
      <c r="AA26" s="48"/>
      <c r="AB26" s="25"/>
      <c r="AC26" s="11"/>
      <c r="AD26" s="11"/>
      <c r="AE26" s="11"/>
      <c r="AF26" s="26"/>
      <c r="AG26" s="26"/>
      <c r="AH26" s="148"/>
      <c r="AI26" s="148"/>
      <c r="AJ26" s="152"/>
      <c r="AK26" s="27" t="s">
        <v>869</v>
      </c>
      <c r="AL26" s="11"/>
      <c r="AM26" s="11"/>
      <c r="AN26" s="11"/>
      <c r="AO26" s="11"/>
      <c r="AP26" s="11"/>
      <c r="AQ26" s="11"/>
      <c r="AR26" s="11"/>
      <c r="AS26" s="11"/>
      <c r="AT26" s="11"/>
      <c r="AU26" s="28" t="s">
        <v>972</v>
      </c>
      <c r="AV26" s="188">
        <v>1</v>
      </c>
      <c r="AW26" s="189"/>
      <c r="AX26" s="47"/>
      <c r="AY26" s="39"/>
      <c r="AZ26" s="39"/>
      <c r="BA26" s="48"/>
      <c r="BB26" s="151">
        <f>ROUND(J26*AV26+W26*AV26*(1+AZ21),0)</f>
        <v>687</v>
      </c>
      <c r="BC26" s="29"/>
    </row>
    <row r="27" spans="1:55" s="140" customFormat="1" ht="16.5" customHeight="1">
      <c r="A27" s="13">
        <v>64</v>
      </c>
      <c r="B27" s="14">
        <v>1177</v>
      </c>
      <c r="C27" s="15" t="s">
        <v>443</v>
      </c>
      <c r="D27" s="30"/>
      <c r="E27" s="31"/>
      <c r="F27" s="31"/>
      <c r="G27" s="31"/>
      <c r="H27" s="163"/>
      <c r="I27" s="163"/>
      <c r="J27" s="163"/>
      <c r="K27" s="163"/>
      <c r="L27" s="163"/>
      <c r="M27" s="32"/>
      <c r="N27" s="32"/>
      <c r="O27" s="32"/>
      <c r="P27" s="33"/>
      <c r="Q27" s="209" t="s">
        <v>978</v>
      </c>
      <c r="R27" s="210"/>
      <c r="S27" s="210"/>
      <c r="T27" s="210"/>
      <c r="U27" s="210"/>
      <c r="V27" s="210"/>
      <c r="W27" s="150"/>
      <c r="X27" s="150"/>
      <c r="Y27" s="150"/>
      <c r="Z27" s="150"/>
      <c r="AA27" s="46"/>
      <c r="AB27" s="5"/>
      <c r="AC27" s="5"/>
      <c r="AD27" s="5"/>
      <c r="AE27" s="5"/>
      <c r="AF27" s="17"/>
      <c r="AG27" s="17"/>
      <c r="AH27" s="5"/>
      <c r="AI27" s="18"/>
      <c r="AJ27" s="19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1"/>
      <c r="AV27" s="22"/>
      <c r="AW27" s="23"/>
      <c r="AX27" s="49"/>
      <c r="AY27" s="50"/>
      <c r="AZ27" s="50"/>
      <c r="BA27" s="51"/>
      <c r="BB27" s="151">
        <f>ROUND(J26+W28*(1+AZ21),0)</f>
        <v>792</v>
      </c>
      <c r="BC27" s="29"/>
    </row>
    <row r="28" spans="1:55" s="140" customFormat="1" ht="16.5" customHeight="1">
      <c r="A28" s="13">
        <v>64</v>
      </c>
      <c r="B28" s="14">
        <v>1178</v>
      </c>
      <c r="C28" s="15" t="s">
        <v>444</v>
      </c>
      <c r="D28" s="31"/>
      <c r="E28" s="31"/>
      <c r="F28" s="31"/>
      <c r="G28" s="31"/>
      <c r="H28" s="163"/>
      <c r="I28" s="163"/>
      <c r="J28" s="163"/>
      <c r="K28" s="163"/>
      <c r="L28" s="163"/>
      <c r="M28" s="32"/>
      <c r="N28" s="32"/>
      <c r="O28" s="32"/>
      <c r="P28" s="33"/>
      <c r="Q28" s="211"/>
      <c r="R28" s="212"/>
      <c r="S28" s="212"/>
      <c r="T28" s="212"/>
      <c r="U28" s="212"/>
      <c r="V28" s="212"/>
      <c r="W28" s="206">
        <f>'伴_単一日中早朝夜間'!L16-'伴_単一日中早朝夜間'!L12</f>
        <v>166</v>
      </c>
      <c r="X28" s="206"/>
      <c r="Y28" s="32" t="s">
        <v>905</v>
      </c>
      <c r="AA28" s="48"/>
      <c r="AB28" s="25"/>
      <c r="AC28" s="11"/>
      <c r="AD28" s="11"/>
      <c r="AE28" s="11"/>
      <c r="AF28" s="26"/>
      <c r="AG28" s="26"/>
      <c r="AH28" s="148"/>
      <c r="AI28" s="148"/>
      <c r="AJ28" s="152"/>
      <c r="AK28" s="27" t="s">
        <v>869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28" t="s">
        <v>968</v>
      </c>
      <c r="AV28" s="188">
        <v>1</v>
      </c>
      <c r="AW28" s="189"/>
      <c r="AX28" s="47"/>
      <c r="AY28" s="39"/>
      <c r="AZ28" s="39"/>
      <c r="BA28" s="48"/>
      <c r="BB28" s="151">
        <f>ROUND(J26*AV28+W28*AV28*(1+AZ21),0)</f>
        <v>792</v>
      </c>
      <c r="BC28" s="29"/>
    </row>
    <row r="29" spans="1:55" s="140" customFormat="1" ht="16.5" customHeight="1">
      <c r="A29" s="13">
        <v>64</v>
      </c>
      <c r="B29" s="14">
        <v>1179</v>
      </c>
      <c r="C29" s="15" t="s">
        <v>445</v>
      </c>
      <c r="D29" s="31"/>
      <c r="E29" s="31"/>
      <c r="F29" s="31"/>
      <c r="G29" s="31"/>
      <c r="H29" s="163"/>
      <c r="I29" s="163"/>
      <c r="J29" s="163"/>
      <c r="K29" s="163"/>
      <c r="L29" s="163"/>
      <c r="M29" s="32"/>
      <c r="N29" s="32"/>
      <c r="O29" s="32"/>
      <c r="P29" s="32"/>
      <c r="Q29" s="209" t="s">
        <v>471</v>
      </c>
      <c r="R29" s="210"/>
      <c r="S29" s="210"/>
      <c r="T29" s="210"/>
      <c r="U29" s="210"/>
      <c r="V29" s="210"/>
      <c r="W29" s="150"/>
      <c r="X29" s="150"/>
      <c r="Y29" s="150"/>
      <c r="Z29" s="150"/>
      <c r="AA29" s="46"/>
      <c r="AB29" s="5"/>
      <c r="AC29" s="5"/>
      <c r="AD29" s="5"/>
      <c r="AE29" s="5"/>
      <c r="AF29" s="17"/>
      <c r="AG29" s="17"/>
      <c r="AH29" s="5"/>
      <c r="AI29" s="18"/>
      <c r="AJ29" s="19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1"/>
      <c r="AV29" s="22"/>
      <c r="AW29" s="23"/>
      <c r="AX29" s="49"/>
      <c r="AY29" s="50"/>
      <c r="AZ29" s="50"/>
      <c r="BA29" s="51"/>
      <c r="BB29" s="151">
        <f>ROUND(J26+W30*(1+AZ21),0)</f>
        <v>895</v>
      </c>
      <c r="BC29" s="29"/>
    </row>
    <row r="30" spans="1:55" s="140" customFormat="1" ht="16.5" customHeight="1">
      <c r="A30" s="13">
        <v>64</v>
      </c>
      <c r="B30" s="14">
        <v>1180</v>
      </c>
      <c r="C30" s="15" t="s">
        <v>446</v>
      </c>
      <c r="D30" s="31"/>
      <c r="E30" s="31"/>
      <c r="F30" s="31"/>
      <c r="G30" s="31"/>
      <c r="H30" s="163"/>
      <c r="I30" s="163"/>
      <c r="J30" s="163"/>
      <c r="K30" s="163"/>
      <c r="L30" s="163"/>
      <c r="M30" s="32"/>
      <c r="N30" s="32"/>
      <c r="O30" s="32"/>
      <c r="P30" s="32"/>
      <c r="Q30" s="211"/>
      <c r="R30" s="212"/>
      <c r="S30" s="212"/>
      <c r="T30" s="212"/>
      <c r="U30" s="212"/>
      <c r="V30" s="212"/>
      <c r="W30" s="206">
        <f>'伴_単一日中早朝夜間'!L18-'伴_単一日中早朝夜間'!L12</f>
        <v>249</v>
      </c>
      <c r="X30" s="206"/>
      <c r="Y30" s="32" t="s">
        <v>905</v>
      </c>
      <c r="AA30" s="48"/>
      <c r="AB30" s="25"/>
      <c r="AC30" s="11"/>
      <c r="AD30" s="11"/>
      <c r="AE30" s="11"/>
      <c r="AF30" s="26"/>
      <c r="AG30" s="26"/>
      <c r="AH30" s="148"/>
      <c r="AI30" s="148"/>
      <c r="AJ30" s="152"/>
      <c r="AK30" s="27" t="s">
        <v>869</v>
      </c>
      <c r="AL30" s="11"/>
      <c r="AM30" s="11"/>
      <c r="AN30" s="11"/>
      <c r="AO30" s="11"/>
      <c r="AP30" s="11"/>
      <c r="AQ30" s="11"/>
      <c r="AR30" s="11"/>
      <c r="AS30" s="11"/>
      <c r="AT30" s="11"/>
      <c r="AU30" s="28" t="s">
        <v>968</v>
      </c>
      <c r="AV30" s="188">
        <v>1</v>
      </c>
      <c r="AW30" s="189"/>
      <c r="AX30" s="47"/>
      <c r="AY30" s="39"/>
      <c r="AZ30" s="39"/>
      <c r="BA30" s="48"/>
      <c r="BB30" s="151">
        <f>ROUND(J26*AV30+W30*AV30*(1+AZ21),0)</f>
        <v>895</v>
      </c>
      <c r="BC30" s="29"/>
    </row>
    <row r="31" spans="1:55" s="140" customFormat="1" ht="16.5" customHeight="1">
      <c r="A31" s="13">
        <v>64</v>
      </c>
      <c r="B31" s="14">
        <v>1181</v>
      </c>
      <c r="C31" s="15" t="s">
        <v>447</v>
      </c>
      <c r="D31" s="192" t="s">
        <v>908</v>
      </c>
      <c r="E31" s="193"/>
      <c r="F31" s="193"/>
      <c r="G31" s="193"/>
      <c r="H31" s="193"/>
      <c r="I31" s="193"/>
      <c r="J31" s="150"/>
      <c r="K31" s="150"/>
      <c r="L31" s="150"/>
      <c r="M31" s="150"/>
      <c r="N31" s="150"/>
      <c r="O31" s="150"/>
      <c r="P31" s="16"/>
      <c r="Q31" s="209" t="s">
        <v>977</v>
      </c>
      <c r="R31" s="210"/>
      <c r="S31" s="210"/>
      <c r="T31" s="210"/>
      <c r="U31" s="210"/>
      <c r="V31" s="210"/>
      <c r="W31" s="150"/>
      <c r="X31" s="150"/>
      <c r="Y31" s="150"/>
      <c r="Z31" s="150"/>
      <c r="AA31" s="46"/>
      <c r="AB31" s="5"/>
      <c r="AC31" s="5"/>
      <c r="AD31" s="5"/>
      <c r="AE31" s="5"/>
      <c r="AF31" s="17"/>
      <c r="AG31" s="17"/>
      <c r="AH31" s="5"/>
      <c r="AI31" s="18"/>
      <c r="AJ31" s="19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1"/>
      <c r="AV31" s="22"/>
      <c r="AW31" s="23"/>
      <c r="AX31" s="49"/>
      <c r="AY31" s="50"/>
      <c r="AZ31" s="50"/>
      <c r="BA31" s="51"/>
      <c r="BB31" s="151">
        <f>ROUND(J32+W32*(1+AZ21),0)</f>
        <v>771</v>
      </c>
      <c r="BC31" s="29"/>
    </row>
    <row r="32" spans="1:55" s="140" customFormat="1" ht="16.5" customHeight="1">
      <c r="A32" s="13">
        <v>64</v>
      </c>
      <c r="B32" s="14">
        <v>1182</v>
      </c>
      <c r="C32" s="15" t="s">
        <v>448</v>
      </c>
      <c r="D32" s="207"/>
      <c r="E32" s="208"/>
      <c r="F32" s="208"/>
      <c r="G32" s="208"/>
      <c r="H32" s="208"/>
      <c r="I32" s="208"/>
      <c r="J32" s="206">
        <f>'伴_単一日中早朝夜間'!L14</f>
        <v>666</v>
      </c>
      <c r="K32" s="206"/>
      <c r="L32" s="206"/>
      <c r="M32" s="206"/>
      <c r="N32" s="32" t="s">
        <v>905</v>
      </c>
      <c r="O32" s="32"/>
      <c r="P32" s="155"/>
      <c r="Q32" s="211"/>
      <c r="R32" s="212"/>
      <c r="S32" s="212"/>
      <c r="T32" s="212"/>
      <c r="U32" s="212"/>
      <c r="V32" s="212"/>
      <c r="W32" s="206">
        <f>'伴_単一日中早朝夜間'!L16-'伴_単一日中早朝夜間'!L14</f>
        <v>84</v>
      </c>
      <c r="X32" s="206"/>
      <c r="Y32" s="32" t="s">
        <v>905</v>
      </c>
      <c r="AA32" s="48"/>
      <c r="AB32" s="25"/>
      <c r="AC32" s="11"/>
      <c r="AD32" s="11"/>
      <c r="AE32" s="11"/>
      <c r="AF32" s="26"/>
      <c r="AG32" s="26"/>
      <c r="AH32" s="148"/>
      <c r="AI32" s="148"/>
      <c r="AJ32" s="152"/>
      <c r="AK32" s="27" t="s">
        <v>869</v>
      </c>
      <c r="AL32" s="11"/>
      <c r="AM32" s="11"/>
      <c r="AN32" s="11"/>
      <c r="AO32" s="11"/>
      <c r="AP32" s="11"/>
      <c r="AQ32" s="11"/>
      <c r="AR32" s="11"/>
      <c r="AS32" s="11"/>
      <c r="AT32" s="11"/>
      <c r="AU32" s="28" t="s">
        <v>972</v>
      </c>
      <c r="AV32" s="188">
        <v>1</v>
      </c>
      <c r="AW32" s="189"/>
      <c r="AX32" s="47"/>
      <c r="AY32" s="39"/>
      <c r="AZ32" s="39"/>
      <c r="BA32" s="48"/>
      <c r="BB32" s="151">
        <f>ROUND(J32*AV32+W32*AV32*(1+AZ21),0)</f>
        <v>771</v>
      </c>
      <c r="BC32" s="29"/>
    </row>
    <row r="33" spans="1:55" s="140" customFormat="1" ht="16.5" customHeight="1">
      <c r="A33" s="13">
        <v>64</v>
      </c>
      <c r="B33" s="14">
        <v>1183</v>
      </c>
      <c r="C33" s="15" t="s">
        <v>449</v>
      </c>
      <c r="D33" s="30"/>
      <c r="E33" s="31"/>
      <c r="F33" s="31"/>
      <c r="G33" s="31"/>
      <c r="H33" s="163"/>
      <c r="I33" s="163"/>
      <c r="J33" s="163"/>
      <c r="K33" s="163"/>
      <c r="L33" s="163"/>
      <c r="M33" s="32"/>
      <c r="N33" s="32"/>
      <c r="O33" s="32"/>
      <c r="P33" s="33"/>
      <c r="Q33" s="209" t="s">
        <v>978</v>
      </c>
      <c r="R33" s="210"/>
      <c r="S33" s="210"/>
      <c r="T33" s="210"/>
      <c r="U33" s="210"/>
      <c r="V33" s="210"/>
      <c r="W33" s="150"/>
      <c r="X33" s="150"/>
      <c r="Y33" s="150"/>
      <c r="Z33" s="150"/>
      <c r="AA33" s="46"/>
      <c r="AB33" s="5"/>
      <c r="AC33" s="5"/>
      <c r="AD33" s="5"/>
      <c r="AE33" s="5"/>
      <c r="AF33" s="17"/>
      <c r="AG33" s="17"/>
      <c r="AH33" s="5"/>
      <c r="AI33" s="18"/>
      <c r="AJ33" s="19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1"/>
      <c r="AV33" s="22"/>
      <c r="AW33" s="23"/>
      <c r="AX33" s="49"/>
      <c r="AY33" s="50"/>
      <c r="AZ33" s="50"/>
      <c r="BA33" s="51"/>
      <c r="BB33" s="151">
        <f>ROUND(J32+W34*(1+AZ21),0)</f>
        <v>875</v>
      </c>
      <c r="BC33" s="29"/>
    </row>
    <row r="34" spans="1:55" s="140" customFormat="1" ht="16.5" customHeight="1">
      <c r="A34" s="13">
        <v>64</v>
      </c>
      <c r="B34" s="14">
        <v>1184</v>
      </c>
      <c r="C34" s="15" t="s">
        <v>450</v>
      </c>
      <c r="D34" s="31"/>
      <c r="E34" s="31"/>
      <c r="F34" s="31"/>
      <c r="G34" s="31"/>
      <c r="H34" s="163"/>
      <c r="I34" s="163"/>
      <c r="J34" s="163"/>
      <c r="K34" s="163"/>
      <c r="L34" s="163"/>
      <c r="M34" s="32"/>
      <c r="N34" s="32"/>
      <c r="O34" s="32"/>
      <c r="P34" s="33"/>
      <c r="Q34" s="211"/>
      <c r="R34" s="212"/>
      <c r="S34" s="212"/>
      <c r="T34" s="212"/>
      <c r="U34" s="212"/>
      <c r="V34" s="212"/>
      <c r="W34" s="206">
        <f>'伴_単一日中早朝夜間'!L18-'伴_単一日中早朝夜間'!L14</f>
        <v>167</v>
      </c>
      <c r="X34" s="206"/>
      <c r="Y34" s="32" t="s">
        <v>905</v>
      </c>
      <c r="AA34" s="48"/>
      <c r="AB34" s="25"/>
      <c r="AC34" s="11"/>
      <c r="AD34" s="11"/>
      <c r="AE34" s="11"/>
      <c r="AF34" s="26"/>
      <c r="AG34" s="26"/>
      <c r="AH34" s="148"/>
      <c r="AI34" s="148"/>
      <c r="AJ34" s="152"/>
      <c r="AK34" s="27" t="s">
        <v>869</v>
      </c>
      <c r="AL34" s="11"/>
      <c r="AM34" s="11"/>
      <c r="AN34" s="11"/>
      <c r="AO34" s="11"/>
      <c r="AP34" s="11"/>
      <c r="AQ34" s="11"/>
      <c r="AR34" s="11"/>
      <c r="AS34" s="11"/>
      <c r="AT34" s="11"/>
      <c r="AU34" s="28" t="s">
        <v>968</v>
      </c>
      <c r="AV34" s="188">
        <v>1</v>
      </c>
      <c r="AW34" s="189"/>
      <c r="AX34" s="47"/>
      <c r="AY34" s="39"/>
      <c r="AZ34" s="39"/>
      <c r="BA34" s="48"/>
      <c r="BB34" s="151">
        <f>ROUND(J32*AV34+W34*AV34*(1+AZ21),0)</f>
        <v>875</v>
      </c>
      <c r="BC34" s="29"/>
    </row>
    <row r="35" spans="1:55" s="140" customFormat="1" ht="16.5" customHeight="1">
      <c r="A35" s="13">
        <v>64</v>
      </c>
      <c r="B35" s="14">
        <v>1185</v>
      </c>
      <c r="C35" s="15" t="s">
        <v>451</v>
      </c>
      <c r="D35" s="192" t="s">
        <v>909</v>
      </c>
      <c r="E35" s="193"/>
      <c r="F35" s="193"/>
      <c r="G35" s="193"/>
      <c r="H35" s="193"/>
      <c r="I35" s="193"/>
      <c r="J35" s="150"/>
      <c r="K35" s="150"/>
      <c r="L35" s="150"/>
      <c r="M35" s="150"/>
      <c r="N35" s="150"/>
      <c r="O35" s="150"/>
      <c r="P35" s="16"/>
      <c r="Q35" s="209" t="s">
        <v>977</v>
      </c>
      <c r="R35" s="210"/>
      <c r="S35" s="210"/>
      <c r="T35" s="210"/>
      <c r="U35" s="210"/>
      <c r="V35" s="210"/>
      <c r="W35" s="150"/>
      <c r="X35" s="150"/>
      <c r="Y35" s="150"/>
      <c r="Z35" s="150"/>
      <c r="AA35" s="46"/>
      <c r="AB35" s="5"/>
      <c r="AC35" s="5"/>
      <c r="AD35" s="5"/>
      <c r="AE35" s="5"/>
      <c r="AF35" s="17"/>
      <c r="AG35" s="17"/>
      <c r="AH35" s="5"/>
      <c r="AI35" s="18"/>
      <c r="AJ35" s="19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1"/>
      <c r="AV35" s="22"/>
      <c r="AW35" s="23"/>
      <c r="AX35" s="49"/>
      <c r="AY35" s="50"/>
      <c r="AZ35" s="50"/>
      <c r="BA35" s="51"/>
      <c r="BB35" s="151">
        <f>ROUND(J36+W36*(1+AZ21),0)</f>
        <v>854</v>
      </c>
      <c r="BC35" s="29"/>
    </row>
    <row r="36" spans="1:55" s="140" customFormat="1" ht="16.5" customHeight="1">
      <c r="A36" s="13">
        <v>64</v>
      </c>
      <c r="B36" s="14">
        <v>1186</v>
      </c>
      <c r="C36" s="15" t="s">
        <v>452</v>
      </c>
      <c r="D36" s="194"/>
      <c r="E36" s="195"/>
      <c r="F36" s="195"/>
      <c r="G36" s="195"/>
      <c r="H36" s="195"/>
      <c r="I36" s="195"/>
      <c r="J36" s="205">
        <f>'伴_単一日中早朝夜間'!L16</f>
        <v>750</v>
      </c>
      <c r="K36" s="205"/>
      <c r="L36" s="205"/>
      <c r="M36" s="205"/>
      <c r="N36" s="11" t="s">
        <v>905</v>
      </c>
      <c r="O36" s="11"/>
      <c r="P36" s="152"/>
      <c r="Q36" s="213"/>
      <c r="R36" s="214"/>
      <c r="S36" s="214"/>
      <c r="T36" s="214"/>
      <c r="U36" s="214"/>
      <c r="V36" s="214"/>
      <c r="W36" s="205">
        <f>'伴_単一日中早朝夜間'!L18-'伴_単一日中早朝夜間'!L16</f>
        <v>83</v>
      </c>
      <c r="X36" s="205"/>
      <c r="Y36" s="11" t="s">
        <v>905</v>
      </c>
      <c r="Z36" s="148"/>
      <c r="AA36" s="94"/>
      <c r="AB36" s="25"/>
      <c r="AC36" s="11"/>
      <c r="AD36" s="11"/>
      <c r="AE36" s="11"/>
      <c r="AF36" s="26"/>
      <c r="AG36" s="26"/>
      <c r="AH36" s="148"/>
      <c r="AI36" s="148"/>
      <c r="AJ36" s="152"/>
      <c r="AK36" s="27" t="s">
        <v>869</v>
      </c>
      <c r="AL36" s="11"/>
      <c r="AM36" s="11"/>
      <c r="AN36" s="11"/>
      <c r="AO36" s="11"/>
      <c r="AP36" s="11"/>
      <c r="AQ36" s="11"/>
      <c r="AR36" s="11"/>
      <c r="AS36" s="11"/>
      <c r="AT36" s="11"/>
      <c r="AU36" s="28" t="s">
        <v>972</v>
      </c>
      <c r="AV36" s="188">
        <v>1</v>
      </c>
      <c r="AW36" s="189"/>
      <c r="AX36" s="99"/>
      <c r="AY36" s="93"/>
      <c r="AZ36" s="93"/>
      <c r="BA36" s="94"/>
      <c r="BB36" s="154">
        <f>ROUND(J36*AV36+W36*AV36*(1+AZ21),0)</f>
        <v>854</v>
      </c>
      <c r="BC36" s="98"/>
    </row>
    <row r="37" spans="1:27" ht="16.5" customHeight="1">
      <c r="A37" s="1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</row>
    <row r="38" spans="1:27" ht="16.5" customHeight="1">
      <c r="A38" s="1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</row>
    <row r="39" spans="1:17" ht="16.5" customHeight="1">
      <c r="A39" s="1"/>
      <c r="B39" s="130" t="s">
        <v>515</v>
      </c>
      <c r="C39" s="53"/>
      <c r="D39" s="140"/>
      <c r="E39" s="140"/>
      <c r="F39" s="140"/>
      <c r="G39" s="140"/>
      <c r="H39" s="140"/>
      <c r="I39" s="140"/>
      <c r="J39" s="140"/>
      <c r="K39" s="140"/>
      <c r="L39" s="140"/>
      <c r="M39" s="53"/>
      <c r="N39" s="53"/>
      <c r="O39" s="53"/>
      <c r="P39" s="53"/>
      <c r="Q39" s="140"/>
    </row>
    <row r="40" spans="1:56" s="140" customFormat="1" ht="16.5" customHeight="1">
      <c r="A40" s="3" t="s">
        <v>464</v>
      </c>
      <c r="B40" s="141"/>
      <c r="C40" s="4" t="s">
        <v>894</v>
      </c>
      <c r="D40" s="142"/>
      <c r="E40" s="143"/>
      <c r="F40" s="143"/>
      <c r="G40" s="143"/>
      <c r="H40" s="143"/>
      <c r="I40" s="143"/>
      <c r="J40" s="143"/>
      <c r="K40" s="143"/>
      <c r="L40" s="143"/>
      <c r="M40" s="5"/>
      <c r="N40" s="5"/>
      <c r="O40" s="5"/>
      <c r="P40" s="5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215" t="s">
        <v>895</v>
      </c>
      <c r="AC40" s="215"/>
      <c r="AD40" s="215"/>
      <c r="AE40" s="215"/>
      <c r="AF40" s="6"/>
      <c r="AG40" s="144"/>
      <c r="AH40" s="143"/>
      <c r="AI40" s="144"/>
      <c r="AJ40" s="144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7" t="s">
        <v>896</v>
      </c>
      <c r="BC40" s="7" t="s">
        <v>897</v>
      </c>
      <c r="BD40" s="146"/>
    </row>
    <row r="41" spans="1:56" s="140" customFormat="1" ht="16.5" customHeight="1">
      <c r="A41" s="8" t="s">
        <v>898</v>
      </c>
      <c r="B41" s="9" t="s">
        <v>899</v>
      </c>
      <c r="C41" s="10"/>
      <c r="D41" s="159"/>
      <c r="E41" s="160"/>
      <c r="F41" s="225" t="s">
        <v>466</v>
      </c>
      <c r="G41" s="225"/>
      <c r="H41" s="160"/>
      <c r="I41" s="161"/>
      <c r="J41" s="160"/>
      <c r="K41" s="160"/>
      <c r="L41" s="160"/>
      <c r="M41" s="60"/>
      <c r="N41" s="225" t="s">
        <v>467</v>
      </c>
      <c r="O41" s="225"/>
      <c r="P41" s="60"/>
      <c r="Q41" s="161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1"/>
      <c r="AC41" s="148"/>
      <c r="AD41" s="148"/>
      <c r="AE41" s="148"/>
      <c r="AF41" s="148"/>
      <c r="AG41" s="149"/>
      <c r="AH41" s="148"/>
      <c r="AI41" s="149"/>
      <c r="AJ41" s="149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2" t="s">
        <v>900</v>
      </c>
      <c r="BC41" s="12" t="s">
        <v>901</v>
      </c>
      <c r="BD41" s="146"/>
    </row>
    <row r="42" spans="1:55" s="140" customFormat="1" ht="16.5" customHeight="1">
      <c r="A42" s="13">
        <v>64</v>
      </c>
      <c r="B42" s="14">
        <v>1187</v>
      </c>
      <c r="C42" s="15" t="s">
        <v>453</v>
      </c>
      <c r="D42" s="240" t="s">
        <v>522</v>
      </c>
      <c r="E42" s="241"/>
      <c r="F42" s="241"/>
      <c r="G42" s="241"/>
      <c r="H42" s="241"/>
      <c r="I42" s="242"/>
      <c r="J42" s="192" t="s">
        <v>523</v>
      </c>
      <c r="K42" s="193"/>
      <c r="L42" s="193"/>
      <c r="M42" s="193"/>
      <c r="N42" s="193"/>
      <c r="O42" s="193"/>
      <c r="P42" s="193"/>
      <c r="Q42" s="243"/>
      <c r="R42" s="209" t="s">
        <v>871</v>
      </c>
      <c r="S42" s="210"/>
      <c r="T42" s="210"/>
      <c r="U42" s="210"/>
      <c r="V42" s="210"/>
      <c r="W42" s="244"/>
      <c r="X42" s="5"/>
      <c r="Y42" s="5"/>
      <c r="Z42" s="5"/>
      <c r="AA42" s="5"/>
      <c r="AB42" s="17"/>
      <c r="AC42" s="17"/>
      <c r="AD42" s="5"/>
      <c r="AE42" s="18"/>
      <c r="AF42" s="19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1"/>
      <c r="AR42" s="22"/>
      <c r="AS42" s="23"/>
      <c r="AT42" s="3" t="s">
        <v>965</v>
      </c>
      <c r="AU42" s="6"/>
      <c r="AV42" s="6"/>
      <c r="AW42" s="91"/>
      <c r="AX42" s="88" t="s">
        <v>966</v>
      </c>
      <c r="AY42" s="89"/>
      <c r="AZ42" s="89"/>
      <c r="BA42" s="90"/>
      <c r="BB42" s="151">
        <f>ROUND(F43*(1+AV43)+N43*(1+AZ43)+T43,0)</f>
        <v>1084</v>
      </c>
      <c r="BC42" s="24" t="s">
        <v>477</v>
      </c>
    </row>
    <row r="43" spans="1:55" s="140" customFormat="1" ht="16.5" customHeight="1">
      <c r="A43" s="13">
        <v>64</v>
      </c>
      <c r="B43" s="14">
        <v>1188</v>
      </c>
      <c r="C43" s="15" t="s">
        <v>631</v>
      </c>
      <c r="D43" s="104"/>
      <c r="E43" s="105"/>
      <c r="F43" s="205">
        <f>'伴_単一日中早朝夜間'!L8</f>
        <v>255</v>
      </c>
      <c r="G43" s="205"/>
      <c r="H43" s="11" t="s">
        <v>905</v>
      </c>
      <c r="I43" s="148"/>
      <c r="J43" s="194" t="s">
        <v>524</v>
      </c>
      <c r="K43" s="195"/>
      <c r="L43" s="195"/>
      <c r="M43" s="195"/>
      <c r="N43" s="205">
        <f>'伴_単一日中早朝夜間'!L16-'伴_単一日中早朝夜間'!L8</f>
        <v>495</v>
      </c>
      <c r="O43" s="205"/>
      <c r="P43" s="11" t="s">
        <v>905</v>
      </c>
      <c r="Q43" s="148"/>
      <c r="R43" s="102"/>
      <c r="S43" s="103"/>
      <c r="T43" s="205">
        <f>'伴_単一日中早朝夜間'!L18-'伴_単一日中早朝夜間'!L16</f>
        <v>83</v>
      </c>
      <c r="U43" s="205"/>
      <c r="V43" s="11" t="s">
        <v>905</v>
      </c>
      <c r="W43" s="148"/>
      <c r="X43" s="25"/>
      <c r="Y43" s="11"/>
      <c r="Z43" s="11"/>
      <c r="AA43" s="11"/>
      <c r="AB43" s="26"/>
      <c r="AC43" s="26"/>
      <c r="AD43" s="148"/>
      <c r="AE43" s="148"/>
      <c r="AF43" s="152"/>
      <c r="AG43" s="27" t="s">
        <v>869</v>
      </c>
      <c r="AH43" s="11"/>
      <c r="AI43" s="11"/>
      <c r="AJ43" s="11"/>
      <c r="AK43" s="11"/>
      <c r="AL43" s="11"/>
      <c r="AM43" s="11"/>
      <c r="AN43" s="11"/>
      <c r="AO43" s="11"/>
      <c r="AP43" s="11"/>
      <c r="AQ43" s="28" t="s">
        <v>960</v>
      </c>
      <c r="AR43" s="188">
        <v>1</v>
      </c>
      <c r="AS43" s="189"/>
      <c r="AT43" s="147" t="s">
        <v>478</v>
      </c>
      <c r="AU43" s="28" t="s">
        <v>479</v>
      </c>
      <c r="AV43" s="223">
        <v>0.5</v>
      </c>
      <c r="AW43" s="224"/>
      <c r="AX43" s="106" t="s">
        <v>480</v>
      </c>
      <c r="AY43" s="28" t="s">
        <v>479</v>
      </c>
      <c r="AZ43" s="223">
        <v>0.25</v>
      </c>
      <c r="BA43" s="224"/>
      <c r="BB43" s="154">
        <f>ROUND(F43*AR43*(1+AV43)+N43*AR43*(1+AZ43)+T43*AR43,0)</f>
        <v>1084</v>
      </c>
      <c r="BC43" s="98"/>
    </row>
    <row r="44" spans="1:27" ht="16.5" customHeight="1">
      <c r="A44" s="1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</row>
    <row r="45" spans="1:55" s="140" customFormat="1" ht="16.5" customHeight="1">
      <c r="A45" s="37"/>
      <c r="B45" s="37"/>
      <c r="C45" s="32"/>
      <c r="D45" s="32"/>
      <c r="E45" s="32"/>
      <c r="F45" s="32"/>
      <c r="G45" s="32"/>
      <c r="H45" s="32"/>
      <c r="N45" s="32"/>
      <c r="O45" s="32"/>
      <c r="P45" s="32"/>
      <c r="Q45" s="146"/>
      <c r="R45" s="146"/>
      <c r="V45" s="146"/>
      <c r="W45" s="146"/>
      <c r="X45" s="146"/>
      <c r="Y45" s="146"/>
      <c r="Z45" s="146"/>
      <c r="AA45" s="146"/>
      <c r="AB45" s="32"/>
      <c r="AC45" s="32"/>
      <c r="AD45" s="32"/>
      <c r="AE45" s="32"/>
      <c r="AF45" s="32"/>
      <c r="AG45" s="35"/>
      <c r="AH45" s="32"/>
      <c r="AI45" s="39"/>
      <c r="AJ45" s="40"/>
      <c r="AK45" s="32"/>
      <c r="AL45" s="32"/>
      <c r="AM45" s="32"/>
      <c r="AN45" s="39"/>
      <c r="AO45" s="40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41"/>
      <c r="BC45" s="146"/>
    </row>
    <row r="46" spans="1:55" s="140" customFormat="1" ht="16.5" customHeight="1">
      <c r="A46" s="37"/>
      <c r="B46" s="37"/>
      <c r="C46" s="32"/>
      <c r="D46" s="32"/>
      <c r="E46" s="32"/>
      <c r="F46" s="32"/>
      <c r="G46" s="32"/>
      <c r="H46" s="32"/>
      <c r="I46" s="146"/>
      <c r="J46" s="146"/>
      <c r="K46" s="146"/>
      <c r="L46" s="146"/>
      <c r="M46" s="35"/>
      <c r="N46" s="32"/>
      <c r="O46" s="32"/>
      <c r="P46" s="32"/>
      <c r="Q46" s="146"/>
      <c r="R46" s="146"/>
      <c r="S46" s="39"/>
      <c r="T46" s="39"/>
      <c r="U46" s="35"/>
      <c r="V46" s="146"/>
      <c r="W46" s="146"/>
      <c r="X46" s="146"/>
      <c r="Y46" s="146"/>
      <c r="Z46" s="146"/>
      <c r="AA46" s="146"/>
      <c r="AB46" s="32"/>
      <c r="AC46" s="32"/>
      <c r="AD46" s="32"/>
      <c r="AE46" s="32"/>
      <c r="AF46" s="32"/>
      <c r="AG46" s="35"/>
      <c r="AH46" s="32"/>
      <c r="AI46" s="35"/>
      <c r="AJ46" s="40"/>
      <c r="AK46" s="32"/>
      <c r="AL46" s="32"/>
      <c r="AM46" s="32"/>
      <c r="AN46" s="39"/>
      <c r="AO46" s="40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41"/>
      <c r="BC46" s="146"/>
    </row>
    <row r="47" spans="1:55" s="140" customFormat="1" ht="16.5" customHeight="1">
      <c r="A47" s="37"/>
      <c r="B47" s="3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32"/>
      <c r="AC47" s="32"/>
      <c r="AD47" s="32"/>
      <c r="AE47" s="32"/>
      <c r="AF47" s="32"/>
      <c r="AG47" s="35"/>
      <c r="AH47" s="32"/>
      <c r="AI47" s="35"/>
      <c r="AJ47" s="40"/>
      <c r="AK47" s="32"/>
      <c r="AL47" s="32"/>
      <c r="AM47" s="32"/>
      <c r="AN47" s="42"/>
      <c r="AO47" s="4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41"/>
      <c r="BC47" s="146"/>
    </row>
    <row r="48" spans="1:55" s="140" customFormat="1" ht="16.5" customHeight="1">
      <c r="A48" s="37"/>
      <c r="B48" s="3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U48" s="146"/>
      <c r="V48" s="146"/>
      <c r="W48" s="146"/>
      <c r="X48" s="146"/>
      <c r="Y48" s="146"/>
      <c r="Z48" s="146"/>
      <c r="AA48" s="146"/>
      <c r="AB48" s="32"/>
      <c r="AC48" s="32"/>
      <c r="AD48" s="32"/>
      <c r="AE48" s="32"/>
      <c r="AF48" s="43"/>
      <c r="AG48" s="157"/>
      <c r="AH48" s="146"/>
      <c r="AI48" s="157"/>
      <c r="AJ48" s="40"/>
      <c r="AK48" s="32"/>
      <c r="AL48" s="32"/>
      <c r="AM48" s="32"/>
      <c r="AN48" s="39"/>
      <c r="AO48" s="40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41"/>
      <c r="BC48" s="146"/>
    </row>
    <row r="49" spans="1:55" s="140" customFormat="1" ht="16.5" customHeight="1">
      <c r="A49" s="37"/>
      <c r="B49" s="3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U49" s="146"/>
      <c r="V49" s="146"/>
      <c r="W49" s="146"/>
      <c r="X49" s="146"/>
      <c r="Y49" s="146"/>
      <c r="Z49" s="146"/>
      <c r="AA49" s="146"/>
      <c r="AB49" s="32"/>
      <c r="AC49" s="32"/>
      <c r="AD49" s="32"/>
      <c r="AE49" s="32"/>
      <c r="AF49" s="35"/>
      <c r="AG49" s="39"/>
      <c r="AH49" s="32"/>
      <c r="AI49" s="35"/>
      <c r="AJ49" s="40"/>
      <c r="AK49" s="32"/>
      <c r="AL49" s="32"/>
      <c r="AM49" s="32"/>
      <c r="AN49" s="39"/>
      <c r="AO49" s="40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41"/>
      <c r="BC49" s="146"/>
    </row>
    <row r="50" spans="1:55" s="140" customFormat="1" ht="16.5" customHeight="1">
      <c r="A50" s="37"/>
      <c r="B50" s="37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U50" s="146"/>
      <c r="V50" s="146"/>
      <c r="W50" s="146"/>
      <c r="X50" s="146"/>
      <c r="Y50" s="146"/>
      <c r="Z50" s="146"/>
      <c r="AA50" s="146"/>
      <c r="AB50" s="32"/>
      <c r="AC50" s="32"/>
      <c r="AD50" s="32"/>
      <c r="AE50" s="32"/>
      <c r="AF50" s="32"/>
      <c r="AG50" s="35"/>
      <c r="AH50" s="32"/>
      <c r="AI50" s="35"/>
      <c r="AJ50" s="40"/>
      <c r="AK50" s="32"/>
      <c r="AL50" s="32"/>
      <c r="AM50" s="32"/>
      <c r="AN50" s="42"/>
      <c r="AO50" s="4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41"/>
      <c r="BC50" s="146"/>
    </row>
    <row r="51" spans="1:55" s="140" customFormat="1" ht="16.5" customHeight="1">
      <c r="A51" s="37"/>
      <c r="B51" s="37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U51" s="146"/>
      <c r="V51" s="146"/>
      <c r="W51" s="146"/>
      <c r="X51" s="146"/>
      <c r="Y51" s="146"/>
      <c r="Z51" s="146"/>
      <c r="AA51" s="146"/>
      <c r="AB51" s="32"/>
      <c r="AC51" s="32"/>
      <c r="AD51" s="32"/>
      <c r="AE51" s="32"/>
      <c r="AF51" s="32"/>
      <c r="AG51" s="35"/>
      <c r="AH51" s="32"/>
      <c r="AI51" s="39"/>
      <c r="AJ51" s="40"/>
      <c r="AK51" s="32"/>
      <c r="AL51" s="32"/>
      <c r="AM51" s="32"/>
      <c r="AN51" s="39"/>
      <c r="AO51" s="40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41"/>
      <c r="BC51" s="146"/>
    </row>
    <row r="52" spans="17:27" ht="16.5" customHeight="1"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</row>
    <row r="53" spans="17:27" ht="16.5" customHeight="1"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  <row r="54" spans="17:27" ht="16.5" customHeight="1"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 spans="17:27" ht="16.5" customHeight="1"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17:27" ht="16.5" customHeight="1"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17:27" ht="16.5" customHeight="1"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spans="17:27" ht="16.5" customHeight="1"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17:27" ht="16.5" customHeight="1"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</sheetData>
  <sheetProtection/>
  <mergeCells count="71">
    <mergeCell ref="F43:G43"/>
    <mergeCell ref="N43:O43"/>
    <mergeCell ref="J8:M8"/>
    <mergeCell ref="N41:O41"/>
    <mergeCell ref="J32:M32"/>
    <mergeCell ref="D35:I36"/>
    <mergeCell ref="D31:I32"/>
    <mergeCell ref="D25:I26"/>
    <mergeCell ref="F41:G41"/>
    <mergeCell ref="D7:I8"/>
    <mergeCell ref="Q7:V8"/>
    <mergeCell ref="Q9:V10"/>
    <mergeCell ref="Q11:V12"/>
    <mergeCell ref="J18:M18"/>
    <mergeCell ref="AB5:AE5"/>
    <mergeCell ref="D17:I18"/>
    <mergeCell ref="W14:X14"/>
    <mergeCell ref="AB40:AE40"/>
    <mergeCell ref="Q13:V14"/>
    <mergeCell ref="Q15:V16"/>
    <mergeCell ref="W16:X16"/>
    <mergeCell ref="W18:X18"/>
    <mergeCell ref="W8:X8"/>
    <mergeCell ref="W10:X10"/>
    <mergeCell ref="W12:X12"/>
    <mergeCell ref="W26:X26"/>
    <mergeCell ref="W24:X24"/>
    <mergeCell ref="J36:M36"/>
    <mergeCell ref="AV36:AW36"/>
    <mergeCell ref="AV28:AW28"/>
    <mergeCell ref="W36:X36"/>
    <mergeCell ref="W28:X28"/>
    <mergeCell ref="Q27:V28"/>
    <mergeCell ref="Q33:V34"/>
    <mergeCell ref="Q35:V36"/>
    <mergeCell ref="Q29:V30"/>
    <mergeCell ref="Q31:V32"/>
    <mergeCell ref="J26:M26"/>
    <mergeCell ref="W20:X20"/>
    <mergeCell ref="W22:X22"/>
    <mergeCell ref="Q21:V22"/>
    <mergeCell ref="Q19:V20"/>
    <mergeCell ref="Q25:V26"/>
    <mergeCell ref="Q23:V24"/>
    <mergeCell ref="AV16:AW16"/>
    <mergeCell ref="AV30:AW30"/>
    <mergeCell ref="W30:X30"/>
    <mergeCell ref="Q17:V18"/>
    <mergeCell ref="W34:X34"/>
    <mergeCell ref="AV32:AW32"/>
    <mergeCell ref="W32:X32"/>
    <mergeCell ref="AV8:AW8"/>
    <mergeCell ref="AV12:AW12"/>
    <mergeCell ref="AV10:AW10"/>
    <mergeCell ref="AV14:AW14"/>
    <mergeCell ref="AZ43:BA43"/>
    <mergeCell ref="AV43:AW43"/>
    <mergeCell ref="AV24:AW24"/>
    <mergeCell ref="AV18:AW18"/>
    <mergeCell ref="AV22:AW22"/>
    <mergeCell ref="AV34:AW34"/>
    <mergeCell ref="J43:M43"/>
    <mergeCell ref="AV26:AW26"/>
    <mergeCell ref="AX19:BA20"/>
    <mergeCell ref="AZ21:BA21"/>
    <mergeCell ref="AV20:AW20"/>
    <mergeCell ref="D42:I42"/>
    <mergeCell ref="J42:Q42"/>
    <mergeCell ref="R42:W42"/>
    <mergeCell ref="AR43:AS43"/>
    <mergeCell ref="T43:U43"/>
  </mergeCells>
  <printOptions horizontalCentered="1" verticalCentered="1"/>
  <pageMargins left="0.5905511811023623" right="0.3937007874015748" top="0.3937007874015748" bottom="0.3937007874015748" header="0.5118110236220472" footer="0.31496062992125984"/>
  <pageSetup blackAndWhite="1" firstPageNumber="6" useFirstPageNumber="1" horizontalDpi="600" verticalDpi="600" orientation="portrait" paperSize="9" scale="50" r:id="rId1"/>
  <headerFooter alignWithMargins="0">
    <oddFooter>&amp;C&amp;"ＦＡ 丸ゴシックＭ,標準"&amp;P</oddFooter>
  </headerFooter>
  <rowBreaks count="1" manualBreakCount="1">
    <brk id="44" max="4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BE74"/>
  <sheetViews>
    <sheetView view="pageBreakPreview" zoomScale="85" zoomScaleNormal="55" zoomScaleSheetLayoutView="85" workbookViewId="0" topLeftCell="B1">
      <selection activeCell="BD37" sqref="BD37"/>
    </sheetView>
  </sheetViews>
  <sheetFormatPr defaultColWidth="9.00390625" defaultRowHeight="16.5" customHeight="1"/>
  <cols>
    <col min="1" max="1" width="4.625" style="138" customWidth="1"/>
    <col min="2" max="2" width="7.625" style="138" customWidth="1"/>
    <col min="3" max="3" width="35.625" style="2" customWidth="1"/>
    <col min="4" max="10" width="2.375" style="138" customWidth="1"/>
    <col min="11" max="14" width="2.375" style="2" customWidth="1"/>
    <col min="15" max="25" width="2.375" style="138" customWidth="1"/>
    <col min="26" max="26" width="1.625" style="2" customWidth="1"/>
    <col min="27" max="30" width="1.625" style="138" customWidth="1"/>
    <col min="31" max="31" width="1.625" style="139" customWidth="1"/>
    <col min="32" max="32" width="1.625" style="138" customWidth="1"/>
    <col min="33" max="34" width="1.625" style="139" customWidth="1"/>
    <col min="35" max="55" width="2.375" style="138" customWidth="1"/>
    <col min="56" max="57" width="8.625" style="138" customWidth="1"/>
    <col min="58" max="16384" width="9.00390625" style="138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13" ht="16.5" customHeight="1">
      <c r="A4" s="1"/>
      <c r="B4" s="130" t="s">
        <v>513</v>
      </c>
      <c r="C4" s="53"/>
      <c r="D4" s="140"/>
      <c r="E4" s="140"/>
      <c r="F4" s="140"/>
      <c r="G4" s="140"/>
      <c r="H4" s="140"/>
      <c r="I4" s="140"/>
      <c r="J4" s="140"/>
      <c r="K4" s="53"/>
      <c r="L4" s="53"/>
      <c r="M4" s="53"/>
    </row>
    <row r="5" spans="1:57" s="140" customFormat="1" ht="16.5" customHeight="1">
      <c r="A5" s="3" t="s">
        <v>464</v>
      </c>
      <c r="B5" s="141"/>
      <c r="C5" s="4" t="s">
        <v>894</v>
      </c>
      <c r="D5" s="142"/>
      <c r="E5" s="143"/>
      <c r="F5" s="143"/>
      <c r="G5" s="143"/>
      <c r="H5" s="143"/>
      <c r="I5" s="143"/>
      <c r="J5" s="143"/>
      <c r="K5" s="5"/>
      <c r="L5" s="5"/>
      <c r="M5" s="5"/>
      <c r="N5" s="5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5"/>
      <c r="AA5" s="143"/>
      <c r="AB5" s="215" t="s">
        <v>895</v>
      </c>
      <c r="AC5" s="215"/>
      <c r="AD5" s="215"/>
      <c r="AE5" s="215"/>
      <c r="AF5" s="143"/>
      <c r="AG5" s="144"/>
      <c r="AH5" s="144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7" t="s">
        <v>896</v>
      </c>
      <c r="BE5" s="7" t="s">
        <v>897</v>
      </c>
    </row>
    <row r="6" spans="1:57" s="140" customFormat="1" ht="16.5" customHeight="1">
      <c r="A6" s="8" t="s">
        <v>898</v>
      </c>
      <c r="B6" s="9" t="s">
        <v>899</v>
      </c>
      <c r="C6" s="10"/>
      <c r="D6" s="159"/>
      <c r="E6" s="160"/>
      <c r="F6" s="160"/>
      <c r="G6" s="160"/>
      <c r="H6" s="160"/>
      <c r="I6" s="59" t="s">
        <v>466</v>
      </c>
      <c r="J6" s="160"/>
      <c r="K6" s="60"/>
      <c r="L6" s="60"/>
      <c r="M6" s="60"/>
      <c r="N6" s="61"/>
      <c r="O6" s="160"/>
      <c r="P6" s="160"/>
      <c r="Q6" s="160"/>
      <c r="R6" s="160"/>
      <c r="S6" s="160"/>
      <c r="T6" s="59" t="s">
        <v>467</v>
      </c>
      <c r="U6" s="160"/>
      <c r="V6" s="160"/>
      <c r="W6" s="160"/>
      <c r="X6" s="160"/>
      <c r="Y6" s="161"/>
      <c r="Z6" s="11"/>
      <c r="AA6" s="148"/>
      <c r="AB6" s="148"/>
      <c r="AC6" s="148"/>
      <c r="AD6" s="148"/>
      <c r="AE6" s="149"/>
      <c r="AF6" s="148"/>
      <c r="AG6" s="149"/>
      <c r="AH6" s="149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2" t="s">
        <v>900</v>
      </c>
      <c r="BE6" s="12" t="s">
        <v>901</v>
      </c>
    </row>
    <row r="7" spans="1:57" s="140" customFormat="1" ht="16.5" customHeight="1">
      <c r="A7" s="13">
        <v>64</v>
      </c>
      <c r="B7" s="14">
        <v>1189</v>
      </c>
      <c r="C7" s="15" t="s">
        <v>632</v>
      </c>
      <c r="D7" s="83" t="s">
        <v>481</v>
      </c>
      <c r="E7" s="150"/>
      <c r="F7" s="150"/>
      <c r="G7" s="150"/>
      <c r="H7" s="150"/>
      <c r="I7" s="150"/>
      <c r="J7" s="150"/>
      <c r="K7" s="150"/>
      <c r="L7" s="150"/>
      <c r="M7" s="150"/>
      <c r="N7" s="16"/>
      <c r="O7" s="209" t="s">
        <v>482</v>
      </c>
      <c r="P7" s="210"/>
      <c r="Q7" s="210"/>
      <c r="R7" s="210"/>
      <c r="S7" s="210"/>
      <c r="T7" s="210"/>
      <c r="U7" s="150"/>
      <c r="V7" s="150"/>
      <c r="W7" s="150"/>
      <c r="X7" s="150"/>
      <c r="Y7" s="46"/>
      <c r="Z7" s="5"/>
      <c r="AA7" s="5"/>
      <c r="AB7" s="5"/>
      <c r="AC7" s="5"/>
      <c r="AD7" s="17"/>
      <c r="AE7" s="17"/>
      <c r="AF7" s="5"/>
      <c r="AG7" s="18"/>
      <c r="AH7" s="19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1"/>
      <c r="AT7" s="22"/>
      <c r="AU7" s="23"/>
      <c r="AV7" s="62"/>
      <c r="AW7" s="63"/>
      <c r="AX7" s="63"/>
      <c r="AY7" s="64"/>
      <c r="AZ7" s="62"/>
      <c r="BA7" s="63"/>
      <c r="BB7" s="63"/>
      <c r="BC7" s="64"/>
      <c r="BD7" s="151">
        <f>ROUND(J8*(1+AX23)+U8*(1+BB23),0)</f>
        <v>539</v>
      </c>
      <c r="BE7" s="24" t="s">
        <v>959</v>
      </c>
    </row>
    <row r="8" spans="1:57" s="140" customFormat="1" ht="16.5" customHeight="1">
      <c r="A8" s="13">
        <v>64</v>
      </c>
      <c r="B8" s="14">
        <v>1190</v>
      </c>
      <c r="C8" s="15" t="s">
        <v>633</v>
      </c>
      <c r="D8" s="166"/>
      <c r="E8" s="162"/>
      <c r="F8" s="162"/>
      <c r="G8" s="162"/>
      <c r="H8" s="162"/>
      <c r="I8" s="162"/>
      <c r="J8" s="206">
        <f>'伴_単一日中早朝夜間'!L8</f>
        <v>255</v>
      </c>
      <c r="K8" s="206"/>
      <c r="L8" s="32" t="s">
        <v>905</v>
      </c>
      <c r="M8" s="32"/>
      <c r="N8" s="155"/>
      <c r="O8" s="211"/>
      <c r="P8" s="212"/>
      <c r="Q8" s="212"/>
      <c r="R8" s="212"/>
      <c r="S8" s="212"/>
      <c r="T8" s="212"/>
      <c r="U8" s="206">
        <f>'伴_単一日中早朝夜間'!L10-'伴_単一日中早朝夜間'!L8</f>
        <v>147</v>
      </c>
      <c r="V8" s="206"/>
      <c r="W8" s="32" t="s">
        <v>905</v>
      </c>
      <c r="X8" s="32"/>
      <c r="Y8" s="48"/>
      <c r="Z8" s="25"/>
      <c r="AA8" s="11"/>
      <c r="AB8" s="11"/>
      <c r="AC8" s="11"/>
      <c r="AD8" s="26"/>
      <c r="AE8" s="26"/>
      <c r="AF8" s="148"/>
      <c r="AG8" s="148"/>
      <c r="AH8" s="152"/>
      <c r="AI8" s="27" t="s">
        <v>869</v>
      </c>
      <c r="AJ8" s="11"/>
      <c r="AK8" s="11"/>
      <c r="AL8" s="11"/>
      <c r="AM8" s="11"/>
      <c r="AN8" s="11"/>
      <c r="AO8" s="11"/>
      <c r="AP8" s="11"/>
      <c r="AQ8" s="11"/>
      <c r="AR8" s="11"/>
      <c r="AS8" s="28" t="s">
        <v>972</v>
      </c>
      <c r="AT8" s="188">
        <v>1</v>
      </c>
      <c r="AU8" s="189"/>
      <c r="AV8" s="65"/>
      <c r="AW8" s="66"/>
      <c r="AX8" s="66"/>
      <c r="AY8" s="67"/>
      <c r="AZ8" s="65"/>
      <c r="BA8" s="66"/>
      <c r="BB8" s="66"/>
      <c r="BC8" s="67"/>
      <c r="BD8" s="151">
        <f>ROUND(J8*AT8*(1+AX23)+U8*AT8*(1+BB23),0)</f>
        <v>539</v>
      </c>
      <c r="BE8" s="29"/>
    </row>
    <row r="9" spans="1:57" s="140" customFormat="1" ht="16.5" customHeight="1">
      <c r="A9" s="13">
        <v>64</v>
      </c>
      <c r="B9" s="14">
        <v>1191</v>
      </c>
      <c r="C9" s="15" t="s">
        <v>634</v>
      </c>
      <c r="D9" s="30"/>
      <c r="E9" s="31"/>
      <c r="F9" s="31"/>
      <c r="G9" s="31"/>
      <c r="H9" s="163"/>
      <c r="I9" s="163"/>
      <c r="J9" s="163"/>
      <c r="K9" s="32"/>
      <c r="L9" s="32"/>
      <c r="M9" s="32"/>
      <c r="N9" s="33"/>
      <c r="O9" s="209" t="s">
        <v>483</v>
      </c>
      <c r="P9" s="210"/>
      <c r="Q9" s="210"/>
      <c r="R9" s="210"/>
      <c r="S9" s="210"/>
      <c r="T9" s="210"/>
      <c r="U9" s="150"/>
      <c r="V9" s="150"/>
      <c r="W9" s="150"/>
      <c r="X9" s="150"/>
      <c r="Y9" s="46"/>
      <c r="Z9" s="5"/>
      <c r="AA9" s="5"/>
      <c r="AB9" s="5"/>
      <c r="AC9" s="5"/>
      <c r="AD9" s="17"/>
      <c r="AE9" s="17"/>
      <c r="AF9" s="5"/>
      <c r="AG9" s="18"/>
      <c r="AH9" s="19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1"/>
      <c r="AT9" s="22"/>
      <c r="AU9" s="23"/>
      <c r="AV9" s="65"/>
      <c r="AW9" s="66"/>
      <c r="AX9" s="66"/>
      <c r="AY9" s="67"/>
      <c r="AZ9" s="65"/>
      <c r="BA9" s="66"/>
      <c r="BB9" s="66"/>
      <c r="BC9" s="67"/>
      <c r="BD9" s="151">
        <f>ROUND(J8*(1+AX23)+U10*(1+BB23),0)</f>
        <v>812</v>
      </c>
      <c r="BE9" s="29"/>
    </row>
    <row r="10" spans="1:57" s="140" customFormat="1" ht="16.5" customHeight="1">
      <c r="A10" s="13">
        <v>64</v>
      </c>
      <c r="B10" s="14">
        <v>1192</v>
      </c>
      <c r="C10" s="15" t="s">
        <v>635</v>
      </c>
      <c r="D10" s="31"/>
      <c r="E10" s="31"/>
      <c r="F10" s="31"/>
      <c r="G10" s="31"/>
      <c r="H10" s="163"/>
      <c r="I10" s="163"/>
      <c r="J10" s="163"/>
      <c r="K10" s="32"/>
      <c r="L10" s="32"/>
      <c r="M10" s="32"/>
      <c r="N10" s="33"/>
      <c r="O10" s="211"/>
      <c r="P10" s="212"/>
      <c r="Q10" s="212"/>
      <c r="R10" s="212"/>
      <c r="S10" s="212"/>
      <c r="T10" s="212"/>
      <c r="U10" s="206">
        <f>'伴_単一日中早朝夜間'!L12-'伴_単一日中早朝夜間'!L8</f>
        <v>329</v>
      </c>
      <c r="V10" s="206"/>
      <c r="W10" s="32" t="s">
        <v>905</v>
      </c>
      <c r="X10" s="32"/>
      <c r="Y10" s="48"/>
      <c r="Z10" s="25"/>
      <c r="AA10" s="11"/>
      <c r="AB10" s="11"/>
      <c r="AC10" s="11"/>
      <c r="AD10" s="26"/>
      <c r="AE10" s="26"/>
      <c r="AF10" s="148"/>
      <c r="AG10" s="148"/>
      <c r="AH10" s="152"/>
      <c r="AI10" s="27" t="s">
        <v>869</v>
      </c>
      <c r="AJ10" s="11"/>
      <c r="AK10" s="11"/>
      <c r="AL10" s="11"/>
      <c r="AM10" s="11"/>
      <c r="AN10" s="11"/>
      <c r="AO10" s="11"/>
      <c r="AP10" s="11"/>
      <c r="AQ10" s="11"/>
      <c r="AR10" s="11"/>
      <c r="AS10" s="28" t="s">
        <v>968</v>
      </c>
      <c r="AT10" s="188">
        <v>1</v>
      </c>
      <c r="AU10" s="189"/>
      <c r="AV10" s="65"/>
      <c r="AW10" s="66"/>
      <c r="AX10" s="66"/>
      <c r="AY10" s="67"/>
      <c r="AZ10" s="65"/>
      <c r="BA10" s="66"/>
      <c r="BB10" s="66"/>
      <c r="BC10" s="67"/>
      <c r="BD10" s="151">
        <f>ROUND(J8*AT10*(1+AX23)+U10*AT10*(1+BB23),0)</f>
        <v>812</v>
      </c>
      <c r="BE10" s="29"/>
    </row>
    <row r="11" spans="1:57" s="140" customFormat="1" ht="16.5" customHeight="1">
      <c r="A11" s="13">
        <v>64</v>
      </c>
      <c r="B11" s="14">
        <v>1193</v>
      </c>
      <c r="C11" s="15" t="s">
        <v>636</v>
      </c>
      <c r="D11" s="31"/>
      <c r="E11" s="31"/>
      <c r="F11" s="31"/>
      <c r="G11" s="31"/>
      <c r="H11" s="163"/>
      <c r="I11" s="163"/>
      <c r="J11" s="163"/>
      <c r="K11" s="32"/>
      <c r="L11" s="32"/>
      <c r="M11" s="32"/>
      <c r="N11" s="32"/>
      <c r="O11" s="209" t="s">
        <v>484</v>
      </c>
      <c r="P11" s="210"/>
      <c r="Q11" s="210"/>
      <c r="R11" s="210"/>
      <c r="S11" s="210"/>
      <c r="T11" s="210"/>
      <c r="U11" s="150"/>
      <c r="V11" s="150"/>
      <c r="W11" s="150"/>
      <c r="X11" s="150"/>
      <c r="Y11" s="46"/>
      <c r="Z11" s="5"/>
      <c r="AA11" s="5"/>
      <c r="AB11" s="5"/>
      <c r="AC11" s="5"/>
      <c r="AD11" s="17"/>
      <c r="AE11" s="17"/>
      <c r="AF11" s="5"/>
      <c r="AG11" s="18"/>
      <c r="AH11" s="19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1"/>
      <c r="AT11" s="22"/>
      <c r="AU11" s="23"/>
      <c r="AV11" s="65"/>
      <c r="AW11" s="66"/>
      <c r="AX11" s="66"/>
      <c r="AY11" s="67"/>
      <c r="AZ11" s="65"/>
      <c r="BA11" s="66"/>
      <c r="BB11" s="66"/>
      <c r="BC11" s="67"/>
      <c r="BD11" s="151">
        <f>ROUND(J8*(1+AX23)+U12*(1+BB23),0)</f>
        <v>935</v>
      </c>
      <c r="BE11" s="29"/>
    </row>
    <row r="12" spans="1:57" s="140" customFormat="1" ht="16.5" customHeight="1">
      <c r="A12" s="13">
        <v>64</v>
      </c>
      <c r="B12" s="14">
        <v>1194</v>
      </c>
      <c r="C12" s="15" t="s">
        <v>637</v>
      </c>
      <c r="D12" s="31"/>
      <c r="E12" s="31"/>
      <c r="F12" s="31"/>
      <c r="G12" s="31"/>
      <c r="H12" s="163"/>
      <c r="I12" s="163"/>
      <c r="J12" s="163"/>
      <c r="K12" s="32"/>
      <c r="L12" s="32"/>
      <c r="M12" s="32"/>
      <c r="N12" s="32"/>
      <c r="O12" s="211"/>
      <c r="P12" s="212"/>
      <c r="Q12" s="212"/>
      <c r="R12" s="212"/>
      <c r="S12" s="212"/>
      <c r="T12" s="212"/>
      <c r="U12" s="206">
        <f>'伴_単一日中早朝夜間'!L14-'伴_単一日中早朝夜間'!L8</f>
        <v>411</v>
      </c>
      <c r="V12" s="206"/>
      <c r="W12" s="32" t="s">
        <v>905</v>
      </c>
      <c r="X12" s="32"/>
      <c r="Y12" s="48"/>
      <c r="Z12" s="25"/>
      <c r="AA12" s="11"/>
      <c r="AB12" s="11"/>
      <c r="AC12" s="11"/>
      <c r="AD12" s="26"/>
      <c r="AE12" s="26"/>
      <c r="AF12" s="148"/>
      <c r="AG12" s="148"/>
      <c r="AH12" s="152"/>
      <c r="AI12" s="27" t="s">
        <v>869</v>
      </c>
      <c r="AJ12" s="11"/>
      <c r="AK12" s="11"/>
      <c r="AL12" s="11"/>
      <c r="AM12" s="11"/>
      <c r="AN12" s="11"/>
      <c r="AO12" s="11"/>
      <c r="AP12" s="11"/>
      <c r="AQ12" s="11"/>
      <c r="AR12" s="11"/>
      <c r="AS12" s="28" t="s">
        <v>968</v>
      </c>
      <c r="AT12" s="188">
        <v>1</v>
      </c>
      <c r="AU12" s="189"/>
      <c r="AV12" s="65"/>
      <c r="AW12" s="66"/>
      <c r="AX12" s="66"/>
      <c r="AY12" s="67"/>
      <c r="AZ12" s="65"/>
      <c r="BA12" s="66"/>
      <c r="BB12" s="66"/>
      <c r="BC12" s="67"/>
      <c r="BD12" s="151">
        <f>ROUND(J8*AT12*(1+AX23)+U12*AT12*(1+BB23),0)</f>
        <v>935</v>
      </c>
      <c r="BE12" s="29"/>
    </row>
    <row r="13" spans="1:57" s="140" customFormat="1" ht="16.5" customHeight="1">
      <c r="A13" s="13">
        <v>64</v>
      </c>
      <c r="B13" s="14">
        <v>1195</v>
      </c>
      <c r="C13" s="15" t="s">
        <v>638</v>
      </c>
      <c r="D13" s="31"/>
      <c r="E13" s="31"/>
      <c r="F13" s="31"/>
      <c r="G13" s="31"/>
      <c r="H13" s="163"/>
      <c r="I13" s="163"/>
      <c r="J13" s="163"/>
      <c r="K13" s="32"/>
      <c r="L13" s="32"/>
      <c r="M13" s="32"/>
      <c r="N13" s="32"/>
      <c r="O13" s="209" t="s">
        <v>485</v>
      </c>
      <c r="P13" s="210"/>
      <c r="Q13" s="210"/>
      <c r="R13" s="210"/>
      <c r="S13" s="210"/>
      <c r="T13" s="210"/>
      <c r="U13" s="150"/>
      <c r="V13" s="150"/>
      <c r="W13" s="150"/>
      <c r="X13" s="150"/>
      <c r="Y13" s="46"/>
      <c r="Z13" s="5"/>
      <c r="AA13" s="5"/>
      <c r="AB13" s="5"/>
      <c r="AC13" s="5"/>
      <c r="AD13" s="17"/>
      <c r="AE13" s="17"/>
      <c r="AF13" s="5"/>
      <c r="AG13" s="18"/>
      <c r="AH13" s="19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22"/>
      <c r="AU13" s="23"/>
      <c r="AV13" s="65"/>
      <c r="AW13" s="66"/>
      <c r="AX13" s="66"/>
      <c r="AY13" s="67"/>
      <c r="AZ13" s="65"/>
      <c r="BA13" s="66"/>
      <c r="BB13" s="66"/>
      <c r="BC13" s="67"/>
      <c r="BD13" s="151">
        <f>ROUND(J8*(1+AX23)+U14*(1+BB23),0)</f>
        <v>1061</v>
      </c>
      <c r="BE13" s="29"/>
    </row>
    <row r="14" spans="1:57" s="140" customFormat="1" ht="16.5" customHeight="1">
      <c r="A14" s="13">
        <v>64</v>
      </c>
      <c r="B14" s="14">
        <v>1196</v>
      </c>
      <c r="C14" s="15" t="s">
        <v>639</v>
      </c>
      <c r="D14" s="31"/>
      <c r="E14" s="31"/>
      <c r="F14" s="31"/>
      <c r="G14" s="31"/>
      <c r="H14" s="163"/>
      <c r="I14" s="163"/>
      <c r="J14" s="163"/>
      <c r="K14" s="32"/>
      <c r="L14" s="32"/>
      <c r="M14" s="32"/>
      <c r="N14" s="32"/>
      <c r="O14" s="211"/>
      <c r="P14" s="212"/>
      <c r="Q14" s="212"/>
      <c r="R14" s="212"/>
      <c r="S14" s="212"/>
      <c r="T14" s="212"/>
      <c r="U14" s="206">
        <f>'伴_単一日中早朝夜間'!L16-'伴_単一日中早朝夜間'!L8</f>
        <v>495</v>
      </c>
      <c r="V14" s="206"/>
      <c r="W14" s="32" t="s">
        <v>905</v>
      </c>
      <c r="X14" s="32"/>
      <c r="Y14" s="48"/>
      <c r="Z14" s="25"/>
      <c r="AA14" s="11"/>
      <c r="AB14" s="11"/>
      <c r="AC14" s="11"/>
      <c r="AD14" s="26"/>
      <c r="AE14" s="26"/>
      <c r="AF14" s="148"/>
      <c r="AG14" s="148"/>
      <c r="AH14" s="152"/>
      <c r="AI14" s="27" t="s">
        <v>869</v>
      </c>
      <c r="AJ14" s="11"/>
      <c r="AK14" s="11"/>
      <c r="AL14" s="11"/>
      <c r="AM14" s="11"/>
      <c r="AN14" s="11"/>
      <c r="AO14" s="11"/>
      <c r="AP14" s="11"/>
      <c r="AQ14" s="11"/>
      <c r="AR14" s="11"/>
      <c r="AS14" s="28" t="s">
        <v>972</v>
      </c>
      <c r="AT14" s="188">
        <v>1</v>
      </c>
      <c r="AU14" s="189"/>
      <c r="AV14" s="65"/>
      <c r="AW14" s="66"/>
      <c r="AX14" s="66"/>
      <c r="AY14" s="67"/>
      <c r="AZ14" s="65"/>
      <c r="BA14" s="66"/>
      <c r="BB14" s="66"/>
      <c r="BC14" s="67"/>
      <c r="BD14" s="151">
        <f>ROUND(J8*AT14*(1+AX23)+U14*AT14*(1+BB23),0)</f>
        <v>1061</v>
      </c>
      <c r="BE14" s="29"/>
    </row>
    <row r="15" spans="1:57" s="140" customFormat="1" ht="16.5" customHeight="1">
      <c r="A15" s="13">
        <v>64</v>
      </c>
      <c r="B15" s="14">
        <v>1197</v>
      </c>
      <c r="C15" s="15" t="s">
        <v>640</v>
      </c>
      <c r="D15" s="31"/>
      <c r="E15" s="31"/>
      <c r="F15" s="31"/>
      <c r="G15" s="31"/>
      <c r="H15" s="163"/>
      <c r="I15" s="163"/>
      <c r="J15" s="163"/>
      <c r="K15" s="32"/>
      <c r="L15" s="32"/>
      <c r="M15" s="32"/>
      <c r="N15" s="32"/>
      <c r="O15" s="209" t="s">
        <v>486</v>
      </c>
      <c r="P15" s="210"/>
      <c r="Q15" s="210"/>
      <c r="R15" s="210"/>
      <c r="S15" s="210"/>
      <c r="T15" s="210"/>
      <c r="U15" s="150"/>
      <c r="V15" s="150"/>
      <c r="W15" s="150"/>
      <c r="X15" s="150"/>
      <c r="Y15" s="46"/>
      <c r="Z15" s="5"/>
      <c r="AA15" s="5"/>
      <c r="AB15" s="5"/>
      <c r="AC15" s="5"/>
      <c r="AD15" s="17"/>
      <c r="AE15" s="17"/>
      <c r="AF15" s="5"/>
      <c r="AG15" s="18"/>
      <c r="AH15" s="19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1"/>
      <c r="AT15" s="22"/>
      <c r="AU15" s="23"/>
      <c r="AV15" s="65"/>
      <c r="AW15" s="66"/>
      <c r="AX15" s="66"/>
      <c r="AY15" s="67"/>
      <c r="AZ15" s="65"/>
      <c r="BA15" s="66"/>
      <c r="BB15" s="66"/>
      <c r="BC15" s="67"/>
      <c r="BD15" s="151">
        <f>ROUND(J8*(1+AX23)+U16*(1+BB23),0)</f>
        <v>1186</v>
      </c>
      <c r="BE15" s="29"/>
    </row>
    <row r="16" spans="1:57" s="140" customFormat="1" ht="16.5" customHeight="1">
      <c r="A16" s="13">
        <v>64</v>
      </c>
      <c r="B16" s="14">
        <v>1198</v>
      </c>
      <c r="C16" s="15" t="s">
        <v>641</v>
      </c>
      <c r="D16" s="31"/>
      <c r="E16" s="31"/>
      <c r="F16" s="31"/>
      <c r="G16" s="31"/>
      <c r="H16" s="163"/>
      <c r="I16" s="163"/>
      <c r="J16" s="163"/>
      <c r="K16" s="32"/>
      <c r="L16" s="32"/>
      <c r="M16" s="32"/>
      <c r="N16" s="32"/>
      <c r="O16" s="211"/>
      <c r="P16" s="212"/>
      <c r="Q16" s="212"/>
      <c r="R16" s="212"/>
      <c r="S16" s="212"/>
      <c r="T16" s="212"/>
      <c r="U16" s="206">
        <f>'伴_単一日中早朝夜間'!L18-'伴_単一日中早朝夜間'!L8</f>
        <v>578</v>
      </c>
      <c r="V16" s="206"/>
      <c r="W16" s="32" t="s">
        <v>905</v>
      </c>
      <c r="X16" s="32"/>
      <c r="Y16" s="48"/>
      <c r="Z16" s="25"/>
      <c r="AA16" s="11"/>
      <c r="AB16" s="11"/>
      <c r="AC16" s="11"/>
      <c r="AD16" s="26"/>
      <c r="AE16" s="26"/>
      <c r="AF16" s="148"/>
      <c r="AG16" s="148"/>
      <c r="AH16" s="152"/>
      <c r="AI16" s="27" t="s">
        <v>869</v>
      </c>
      <c r="AJ16" s="11"/>
      <c r="AK16" s="11"/>
      <c r="AL16" s="11"/>
      <c r="AM16" s="11"/>
      <c r="AN16" s="11"/>
      <c r="AO16" s="11"/>
      <c r="AP16" s="11"/>
      <c r="AQ16" s="11"/>
      <c r="AR16" s="11"/>
      <c r="AS16" s="28" t="s">
        <v>960</v>
      </c>
      <c r="AT16" s="188">
        <v>1</v>
      </c>
      <c r="AU16" s="189"/>
      <c r="AV16" s="65"/>
      <c r="AW16" s="66"/>
      <c r="AX16" s="66"/>
      <c r="AY16" s="67"/>
      <c r="AZ16" s="65"/>
      <c r="BA16" s="66"/>
      <c r="BB16" s="66"/>
      <c r="BC16" s="67"/>
      <c r="BD16" s="151">
        <f>ROUND(J8*AT16*(1+AX23)+U16*AT16*(1+BB23),0)</f>
        <v>1186</v>
      </c>
      <c r="BE16" s="29"/>
    </row>
    <row r="17" spans="1:57" s="140" customFormat="1" ht="16.5" customHeight="1">
      <c r="A17" s="13">
        <v>64</v>
      </c>
      <c r="B17" s="14">
        <v>1199</v>
      </c>
      <c r="C17" s="15" t="s">
        <v>642</v>
      </c>
      <c r="D17" s="192" t="s">
        <v>935</v>
      </c>
      <c r="E17" s="193"/>
      <c r="F17" s="193"/>
      <c r="G17" s="193"/>
      <c r="H17" s="193"/>
      <c r="I17" s="193"/>
      <c r="J17" s="150"/>
      <c r="K17" s="150"/>
      <c r="L17" s="150"/>
      <c r="M17" s="150"/>
      <c r="N17" s="16"/>
      <c r="O17" s="209" t="s">
        <v>482</v>
      </c>
      <c r="P17" s="210"/>
      <c r="Q17" s="210"/>
      <c r="R17" s="210"/>
      <c r="S17" s="210"/>
      <c r="T17" s="210"/>
      <c r="U17" s="150"/>
      <c r="V17" s="150"/>
      <c r="W17" s="150"/>
      <c r="X17" s="150"/>
      <c r="Y17" s="46"/>
      <c r="Z17" s="5"/>
      <c r="AA17" s="5"/>
      <c r="AB17" s="5"/>
      <c r="AC17" s="5"/>
      <c r="AD17" s="17"/>
      <c r="AE17" s="17"/>
      <c r="AF17" s="5"/>
      <c r="AG17" s="18"/>
      <c r="AH17" s="19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1"/>
      <c r="AT17" s="22"/>
      <c r="AU17" s="23"/>
      <c r="AV17" s="65"/>
      <c r="AW17" s="66"/>
      <c r="AX17" s="66"/>
      <c r="AY17" s="67"/>
      <c r="AZ17" s="65"/>
      <c r="BA17" s="66"/>
      <c r="BB17" s="66"/>
      <c r="BC17" s="67"/>
      <c r="BD17" s="151">
        <f>ROUND(J18*(1+AX23)+U18*(1+BB23),0)</f>
        <v>776</v>
      </c>
      <c r="BE17" s="29"/>
    </row>
    <row r="18" spans="1:57" s="140" customFormat="1" ht="16.5" customHeight="1">
      <c r="A18" s="13">
        <v>64</v>
      </c>
      <c r="B18" s="14">
        <v>1200</v>
      </c>
      <c r="C18" s="15" t="s">
        <v>643</v>
      </c>
      <c r="D18" s="207"/>
      <c r="E18" s="208"/>
      <c r="F18" s="208"/>
      <c r="G18" s="208"/>
      <c r="H18" s="208"/>
      <c r="I18" s="208"/>
      <c r="J18" s="206">
        <f>'伴_単一日中早朝夜間'!L10</f>
        <v>402</v>
      </c>
      <c r="K18" s="206"/>
      <c r="L18" s="32" t="s">
        <v>905</v>
      </c>
      <c r="M18" s="32"/>
      <c r="N18" s="155"/>
      <c r="O18" s="211"/>
      <c r="P18" s="212"/>
      <c r="Q18" s="212"/>
      <c r="R18" s="212"/>
      <c r="S18" s="212"/>
      <c r="T18" s="212"/>
      <c r="U18" s="206">
        <f>'伴_単一日中早朝夜間'!L12-'伴_単一日中早朝夜間'!L10</f>
        <v>182</v>
      </c>
      <c r="V18" s="206"/>
      <c r="W18" s="32" t="s">
        <v>905</v>
      </c>
      <c r="X18" s="32"/>
      <c r="Y18" s="48"/>
      <c r="Z18" s="25"/>
      <c r="AA18" s="11"/>
      <c r="AB18" s="11"/>
      <c r="AC18" s="11"/>
      <c r="AD18" s="26"/>
      <c r="AE18" s="26"/>
      <c r="AF18" s="148"/>
      <c r="AG18" s="148"/>
      <c r="AH18" s="152"/>
      <c r="AI18" s="27" t="s">
        <v>869</v>
      </c>
      <c r="AJ18" s="11"/>
      <c r="AK18" s="11"/>
      <c r="AL18" s="11"/>
      <c r="AM18" s="11"/>
      <c r="AN18" s="11"/>
      <c r="AO18" s="11"/>
      <c r="AP18" s="11"/>
      <c r="AQ18" s="11"/>
      <c r="AR18" s="11"/>
      <c r="AS18" s="28" t="s">
        <v>972</v>
      </c>
      <c r="AT18" s="188">
        <v>1</v>
      </c>
      <c r="AU18" s="189"/>
      <c r="AV18" s="65"/>
      <c r="AW18" s="66"/>
      <c r="AX18" s="66"/>
      <c r="AY18" s="67"/>
      <c r="AZ18" s="65"/>
      <c r="BA18" s="66"/>
      <c r="BB18" s="66"/>
      <c r="BC18" s="67"/>
      <c r="BD18" s="151">
        <f>ROUND(J18*AT18*(1+AX23)+U18*AT18*(1+BB23),0)</f>
        <v>776</v>
      </c>
      <c r="BE18" s="29"/>
    </row>
    <row r="19" spans="1:57" s="140" customFormat="1" ht="16.5" customHeight="1">
      <c r="A19" s="13">
        <v>64</v>
      </c>
      <c r="B19" s="14">
        <v>1201</v>
      </c>
      <c r="C19" s="15" t="s">
        <v>644</v>
      </c>
      <c r="D19" s="30"/>
      <c r="E19" s="31"/>
      <c r="F19" s="31"/>
      <c r="G19" s="31"/>
      <c r="H19" s="163"/>
      <c r="I19" s="163"/>
      <c r="J19" s="163"/>
      <c r="K19" s="32"/>
      <c r="L19" s="32"/>
      <c r="M19" s="32"/>
      <c r="N19" s="33"/>
      <c r="O19" s="209" t="s">
        <v>483</v>
      </c>
      <c r="P19" s="210"/>
      <c r="Q19" s="210"/>
      <c r="R19" s="210"/>
      <c r="S19" s="210"/>
      <c r="T19" s="210"/>
      <c r="U19" s="150"/>
      <c r="V19" s="150"/>
      <c r="W19" s="150"/>
      <c r="X19" s="150"/>
      <c r="Y19" s="46"/>
      <c r="Z19" s="5"/>
      <c r="AA19" s="5"/>
      <c r="AB19" s="5"/>
      <c r="AC19" s="5"/>
      <c r="AD19" s="17"/>
      <c r="AE19" s="17"/>
      <c r="AF19" s="5"/>
      <c r="AG19" s="18"/>
      <c r="AH19" s="19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1"/>
      <c r="AT19" s="22"/>
      <c r="AU19" s="23"/>
      <c r="AV19" s="65"/>
      <c r="AW19" s="66"/>
      <c r="AX19" s="66"/>
      <c r="AY19" s="67"/>
      <c r="AZ19" s="65"/>
      <c r="BA19" s="66"/>
      <c r="BB19" s="66"/>
      <c r="BC19" s="67"/>
      <c r="BD19" s="151">
        <f>ROUND(J18*(1+AX23)+U20*(1+BB23),0)</f>
        <v>899</v>
      </c>
      <c r="BE19" s="29"/>
    </row>
    <row r="20" spans="1:57" s="140" customFormat="1" ht="16.5" customHeight="1">
      <c r="A20" s="13">
        <v>64</v>
      </c>
      <c r="B20" s="14">
        <v>1202</v>
      </c>
      <c r="C20" s="15" t="s">
        <v>645</v>
      </c>
      <c r="D20" s="31"/>
      <c r="E20" s="31"/>
      <c r="F20" s="31"/>
      <c r="G20" s="31"/>
      <c r="H20" s="163"/>
      <c r="I20" s="163"/>
      <c r="J20" s="163"/>
      <c r="K20" s="32"/>
      <c r="L20" s="32"/>
      <c r="M20" s="32"/>
      <c r="N20" s="33"/>
      <c r="O20" s="211"/>
      <c r="P20" s="212"/>
      <c r="Q20" s="212"/>
      <c r="R20" s="212"/>
      <c r="S20" s="212"/>
      <c r="T20" s="212"/>
      <c r="U20" s="206">
        <f>'伴_単一日中早朝夜間'!L14-'伴_単一日中早朝夜間'!L10</f>
        <v>264</v>
      </c>
      <c r="V20" s="206"/>
      <c r="W20" s="32" t="s">
        <v>905</v>
      </c>
      <c r="X20" s="32"/>
      <c r="Y20" s="48"/>
      <c r="Z20" s="25"/>
      <c r="AA20" s="11"/>
      <c r="AB20" s="11"/>
      <c r="AC20" s="11"/>
      <c r="AD20" s="26"/>
      <c r="AE20" s="26"/>
      <c r="AF20" s="148"/>
      <c r="AG20" s="148"/>
      <c r="AH20" s="152"/>
      <c r="AI20" s="27" t="s">
        <v>869</v>
      </c>
      <c r="AJ20" s="11"/>
      <c r="AK20" s="11"/>
      <c r="AL20" s="11"/>
      <c r="AM20" s="11"/>
      <c r="AN20" s="11"/>
      <c r="AO20" s="11"/>
      <c r="AP20" s="11"/>
      <c r="AQ20" s="11"/>
      <c r="AR20" s="11"/>
      <c r="AS20" s="28" t="s">
        <v>968</v>
      </c>
      <c r="AT20" s="188">
        <v>1</v>
      </c>
      <c r="AU20" s="189"/>
      <c r="AV20" s="65"/>
      <c r="AW20" s="66"/>
      <c r="AX20" s="66"/>
      <c r="AY20" s="67"/>
      <c r="AZ20" s="65"/>
      <c r="BA20" s="66"/>
      <c r="BB20" s="66"/>
      <c r="BC20" s="67"/>
      <c r="BD20" s="151">
        <f>ROUND(J18*AT20*(1+AX23)+U20*AT20*(1+BB23),0)</f>
        <v>899</v>
      </c>
      <c r="BE20" s="29"/>
    </row>
    <row r="21" spans="1:57" s="140" customFormat="1" ht="16.5" customHeight="1">
      <c r="A21" s="13">
        <v>64</v>
      </c>
      <c r="B21" s="14">
        <v>1203</v>
      </c>
      <c r="C21" s="15" t="s">
        <v>646</v>
      </c>
      <c r="D21" s="31"/>
      <c r="E21" s="31"/>
      <c r="F21" s="31"/>
      <c r="G21" s="31"/>
      <c r="H21" s="163"/>
      <c r="I21" s="163"/>
      <c r="J21" s="163"/>
      <c r="K21" s="32"/>
      <c r="L21" s="32"/>
      <c r="M21" s="32"/>
      <c r="N21" s="32"/>
      <c r="O21" s="209" t="s">
        <v>484</v>
      </c>
      <c r="P21" s="210"/>
      <c r="Q21" s="210"/>
      <c r="R21" s="210"/>
      <c r="S21" s="210"/>
      <c r="T21" s="210"/>
      <c r="U21" s="150"/>
      <c r="V21" s="150"/>
      <c r="W21" s="150"/>
      <c r="X21" s="150"/>
      <c r="Y21" s="46"/>
      <c r="Z21" s="5"/>
      <c r="AA21" s="5"/>
      <c r="AB21" s="5"/>
      <c r="AC21" s="5"/>
      <c r="AD21" s="17"/>
      <c r="AE21" s="17"/>
      <c r="AF21" s="5"/>
      <c r="AG21" s="18"/>
      <c r="AH21" s="19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1"/>
      <c r="AT21" s="22"/>
      <c r="AU21" s="23"/>
      <c r="AV21" s="233" t="s">
        <v>474</v>
      </c>
      <c r="AW21" s="234"/>
      <c r="AX21" s="234"/>
      <c r="AY21" s="235"/>
      <c r="AZ21" s="233" t="s">
        <v>965</v>
      </c>
      <c r="BA21" s="234"/>
      <c r="BB21" s="234"/>
      <c r="BC21" s="235"/>
      <c r="BD21" s="151">
        <f>ROUND(J18*(1+AX23)+U22*(1+BB23),0)</f>
        <v>1025</v>
      </c>
      <c r="BE21" s="29"/>
    </row>
    <row r="22" spans="1:57" s="140" customFormat="1" ht="16.5" customHeight="1">
      <c r="A22" s="13">
        <v>64</v>
      </c>
      <c r="B22" s="14">
        <v>1204</v>
      </c>
      <c r="C22" s="15" t="s">
        <v>647</v>
      </c>
      <c r="D22" s="31"/>
      <c r="E22" s="31"/>
      <c r="F22" s="31"/>
      <c r="G22" s="31"/>
      <c r="H22" s="163"/>
      <c r="I22" s="163"/>
      <c r="J22" s="163"/>
      <c r="K22" s="32"/>
      <c r="L22" s="32"/>
      <c r="M22" s="32"/>
      <c r="N22" s="32"/>
      <c r="O22" s="211"/>
      <c r="P22" s="212"/>
      <c r="Q22" s="212"/>
      <c r="R22" s="212"/>
      <c r="S22" s="212"/>
      <c r="T22" s="212"/>
      <c r="U22" s="206">
        <f>'伴_単一日中早朝夜間'!L16-'伴_単一日中早朝夜間'!L10</f>
        <v>348</v>
      </c>
      <c r="V22" s="206"/>
      <c r="W22" s="32" t="s">
        <v>905</v>
      </c>
      <c r="X22" s="32"/>
      <c r="Y22" s="48"/>
      <c r="Z22" s="25"/>
      <c r="AA22" s="11"/>
      <c r="AB22" s="11"/>
      <c r="AC22" s="11"/>
      <c r="AD22" s="26"/>
      <c r="AE22" s="26"/>
      <c r="AF22" s="148"/>
      <c r="AG22" s="148"/>
      <c r="AH22" s="152"/>
      <c r="AI22" s="27" t="s">
        <v>869</v>
      </c>
      <c r="AJ22" s="11"/>
      <c r="AK22" s="11"/>
      <c r="AL22" s="11"/>
      <c r="AM22" s="11"/>
      <c r="AN22" s="11"/>
      <c r="AO22" s="11"/>
      <c r="AP22" s="11"/>
      <c r="AQ22" s="11"/>
      <c r="AR22" s="11"/>
      <c r="AS22" s="28" t="s">
        <v>968</v>
      </c>
      <c r="AT22" s="188">
        <v>1</v>
      </c>
      <c r="AU22" s="189"/>
      <c r="AV22" s="233"/>
      <c r="AW22" s="234"/>
      <c r="AX22" s="234"/>
      <c r="AY22" s="235"/>
      <c r="AZ22" s="233"/>
      <c r="BA22" s="234"/>
      <c r="BB22" s="234"/>
      <c r="BC22" s="235"/>
      <c r="BD22" s="151">
        <f>ROUND(J18*AT22*(1+AX23)+U22*AT22*(1+BB23),0)</f>
        <v>1025</v>
      </c>
      <c r="BE22" s="29"/>
    </row>
    <row r="23" spans="1:57" s="140" customFormat="1" ht="16.5" customHeight="1">
      <c r="A23" s="13">
        <v>64</v>
      </c>
      <c r="B23" s="14">
        <v>1205</v>
      </c>
      <c r="C23" s="15" t="s">
        <v>648</v>
      </c>
      <c r="D23" s="31"/>
      <c r="E23" s="31"/>
      <c r="F23" s="31"/>
      <c r="G23" s="31"/>
      <c r="H23" s="163"/>
      <c r="I23" s="163"/>
      <c r="J23" s="163"/>
      <c r="K23" s="32"/>
      <c r="L23" s="32"/>
      <c r="M23" s="32"/>
      <c r="N23" s="32"/>
      <c r="O23" s="209" t="s">
        <v>485</v>
      </c>
      <c r="P23" s="210"/>
      <c r="Q23" s="210"/>
      <c r="R23" s="210"/>
      <c r="S23" s="210"/>
      <c r="T23" s="210"/>
      <c r="U23" s="150"/>
      <c r="V23" s="150"/>
      <c r="W23" s="150"/>
      <c r="X23" s="150"/>
      <c r="Y23" s="46"/>
      <c r="Z23" s="5"/>
      <c r="AA23" s="5"/>
      <c r="AB23" s="5"/>
      <c r="AC23" s="5"/>
      <c r="AD23" s="17"/>
      <c r="AE23" s="17"/>
      <c r="AF23" s="5"/>
      <c r="AG23" s="18"/>
      <c r="AH23" s="19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1"/>
      <c r="AT23" s="22"/>
      <c r="AU23" s="23"/>
      <c r="AV23" s="65" t="s">
        <v>487</v>
      </c>
      <c r="AW23" s="68" t="s">
        <v>972</v>
      </c>
      <c r="AX23" s="199">
        <v>0.25</v>
      </c>
      <c r="AY23" s="199"/>
      <c r="AZ23" s="65" t="s">
        <v>488</v>
      </c>
      <c r="BA23" s="68" t="s">
        <v>972</v>
      </c>
      <c r="BB23" s="199">
        <v>0.5</v>
      </c>
      <c r="BC23" s="199"/>
      <c r="BD23" s="151">
        <f>ROUND(J18*(1+AX23)+U24*(1+BB23),0)</f>
        <v>1149</v>
      </c>
      <c r="BE23" s="29"/>
    </row>
    <row r="24" spans="1:57" s="140" customFormat="1" ht="16.5" customHeight="1">
      <c r="A24" s="13">
        <v>64</v>
      </c>
      <c r="B24" s="14">
        <v>1206</v>
      </c>
      <c r="C24" s="15" t="s">
        <v>649</v>
      </c>
      <c r="D24" s="31"/>
      <c r="E24" s="31"/>
      <c r="F24" s="31"/>
      <c r="G24" s="31"/>
      <c r="H24" s="163"/>
      <c r="I24" s="163"/>
      <c r="J24" s="163"/>
      <c r="K24" s="32"/>
      <c r="L24" s="32"/>
      <c r="M24" s="32"/>
      <c r="N24" s="32"/>
      <c r="O24" s="211"/>
      <c r="P24" s="212"/>
      <c r="Q24" s="212"/>
      <c r="R24" s="212"/>
      <c r="S24" s="212"/>
      <c r="T24" s="212"/>
      <c r="U24" s="206">
        <f>'伴_単一日中早朝夜間'!L18-'伴_単一日中早朝夜間'!L10</f>
        <v>431</v>
      </c>
      <c r="V24" s="206"/>
      <c r="W24" s="32" t="s">
        <v>905</v>
      </c>
      <c r="X24" s="32"/>
      <c r="Y24" s="48"/>
      <c r="Z24" s="25"/>
      <c r="AA24" s="11"/>
      <c r="AB24" s="11"/>
      <c r="AC24" s="11"/>
      <c r="AD24" s="26"/>
      <c r="AE24" s="26"/>
      <c r="AF24" s="148"/>
      <c r="AG24" s="148"/>
      <c r="AH24" s="152"/>
      <c r="AI24" s="27" t="s">
        <v>869</v>
      </c>
      <c r="AJ24" s="11"/>
      <c r="AK24" s="11"/>
      <c r="AL24" s="11"/>
      <c r="AM24" s="11"/>
      <c r="AN24" s="11"/>
      <c r="AO24" s="11"/>
      <c r="AP24" s="11"/>
      <c r="AQ24" s="11"/>
      <c r="AR24" s="11"/>
      <c r="AS24" s="28" t="s">
        <v>972</v>
      </c>
      <c r="AT24" s="188">
        <v>1</v>
      </c>
      <c r="AU24" s="189"/>
      <c r="AV24" s="65"/>
      <c r="AW24" s="66"/>
      <c r="AX24" s="66"/>
      <c r="AY24" s="54" t="s">
        <v>931</v>
      </c>
      <c r="AZ24" s="65"/>
      <c r="BA24" s="66"/>
      <c r="BB24" s="66"/>
      <c r="BC24" s="54" t="s">
        <v>931</v>
      </c>
      <c r="BD24" s="151">
        <f>ROUND(J18*AT24*(1+AX23)+U24*AT24*(1+BB23),0)</f>
        <v>1149</v>
      </c>
      <c r="BE24" s="29"/>
    </row>
    <row r="25" spans="1:57" s="140" customFormat="1" ht="16.5" customHeight="1">
      <c r="A25" s="13">
        <v>64</v>
      </c>
      <c r="B25" s="14">
        <v>1207</v>
      </c>
      <c r="C25" s="15" t="s">
        <v>650</v>
      </c>
      <c r="D25" s="192" t="s">
        <v>937</v>
      </c>
      <c r="E25" s="193"/>
      <c r="F25" s="193"/>
      <c r="G25" s="193"/>
      <c r="H25" s="193"/>
      <c r="I25" s="193"/>
      <c r="J25" s="150"/>
      <c r="K25" s="150"/>
      <c r="L25" s="150"/>
      <c r="M25" s="150"/>
      <c r="N25" s="16"/>
      <c r="O25" s="209" t="s">
        <v>482</v>
      </c>
      <c r="P25" s="210"/>
      <c r="Q25" s="210"/>
      <c r="R25" s="210"/>
      <c r="S25" s="210"/>
      <c r="T25" s="210"/>
      <c r="U25" s="150"/>
      <c r="V25" s="150"/>
      <c r="W25" s="150"/>
      <c r="X25" s="150"/>
      <c r="Y25" s="46"/>
      <c r="Z25" s="5"/>
      <c r="AA25" s="5"/>
      <c r="AB25" s="5"/>
      <c r="AC25" s="5"/>
      <c r="AD25" s="17"/>
      <c r="AE25" s="17"/>
      <c r="AF25" s="5"/>
      <c r="AG25" s="18"/>
      <c r="AH25" s="19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1"/>
      <c r="AT25" s="22"/>
      <c r="AU25" s="23"/>
      <c r="AV25" s="65"/>
      <c r="AW25" s="66"/>
      <c r="AX25" s="66"/>
      <c r="AY25" s="67"/>
      <c r="AZ25" s="65"/>
      <c r="BA25" s="66"/>
      <c r="BB25" s="66"/>
      <c r="BC25" s="67"/>
      <c r="BD25" s="151">
        <f>ROUND(J26*(1+AX23)+U26*(1+BB23),0)</f>
        <v>853</v>
      </c>
      <c r="BE25" s="29"/>
    </row>
    <row r="26" spans="1:57" s="140" customFormat="1" ht="16.5" customHeight="1">
      <c r="A26" s="13">
        <v>64</v>
      </c>
      <c r="B26" s="14">
        <v>1208</v>
      </c>
      <c r="C26" s="15" t="s">
        <v>651</v>
      </c>
      <c r="D26" s="207"/>
      <c r="E26" s="208"/>
      <c r="F26" s="208"/>
      <c r="G26" s="208"/>
      <c r="H26" s="208"/>
      <c r="I26" s="208"/>
      <c r="J26" s="206">
        <f>'伴_単一日中早朝夜間'!L12</f>
        <v>584</v>
      </c>
      <c r="K26" s="206"/>
      <c r="L26" s="32" t="s">
        <v>905</v>
      </c>
      <c r="M26" s="32"/>
      <c r="N26" s="155"/>
      <c r="O26" s="211"/>
      <c r="P26" s="212"/>
      <c r="Q26" s="212"/>
      <c r="R26" s="212"/>
      <c r="S26" s="212"/>
      <c r="T26" s="212"/>
      <c r="U26" s="206">
        <f>'伴_単一日中早朝夜間'!L14-'伴_単一日中早朝夜間'!L12</f>
        <v>82</v>
      </c>
      <c r="V26" s="206"/>
      <c r="W26" s="32" t="s">
        <v>905</v>
      </c>
      <c r="Y26" s="48"/>
      <c r="Z26" s="25"/>
      <c r="AA26" s="11"/>
      <c r="AB26" s="11"/>
      <c r="AC26" s="11"/>
      <c r="AD26" s="26"/>
      <c r="AE26" s="26"/>
      <c r="AF26" s="148"/>
      <c r="AG26" s="148"/>
      <c r="AH26" s="152"/>
      <c r="AI26" s="27" t="s">
        <v>869</v>
      </c>
      <c r="AJ26" s="11"/>
      <c r="AK26" s="11"/>
      <c r="AL26" s="11"/>
      <c r="AM26" s="11"/>
      <c r="AN26" s="11"/>
      <c r="AO26" s="11"/>
      <c r="AP26" s="11"/>
      <c r="AQ26" s="11"/>
      <c r="AR26" s="11"/>
      <c r="AS26" s="28" t="s">
        <v>972</v>
      </c>
      <c r="AT26" s="188">
        <v>1</v>
      </c>
      <c r="AU26" s="189"/>
      <c r="AV26" s="65"/>
      <c r="AW26" s="66"/>
      <c r="AX26" s="66"/>
      <c r="AY26" s="67"/>
      <c r="AZ26" s="65"/>
      <c r="BA26" s="66"/>
      <c r="BB26" s="66"/>
      <c r="BC26" s="67"/>
      <c r="BD26" s="151">
        <f>ROUND(J26*AT26*(1+AX23)+U26*AT26*(1+BB23),0)</f>
        <v>853</v>
      </c>
      <c r="BE26" s="29"/>
    </row>
    <row r="27" spans="1:57" s="140" customFormat="1" ht="16.5" customHeight="1">
      <c r="A27" s="13">
        <v>64</v>
      </c>
      <c r="B27" s="14">
        <v>1209</v>
      </c>
      <c r="C27" s="15" t="s">
        <v>652</v>
      </c>
      <c r="D27" s="30"/>
      <c r="E27" s="31"/>
      <c r="F27" s="31"/>
      <c r="G27" s="31"/>
      <c r="H27" s="163"/>
      <c r="I27" s="163"/>
      <c r="J27" s="163"/>
      <c r="K27" s="32"/>
      <c r="L27" s="32"/>
      <c r="M27" s="32"/>
      <c r="N27" s="33"/>
      <c r="O27" s="209" t="s">
        <v>483</v>
      </c>
      <c r="P27" s="210"/>
      <c r="Q27" s="210"/>
      <c r="R27" s="210"/>
      <c r="S27" s="210"/>
      <c r="T27" s="210"/>
      <c r="U27" s="150"/>
      <c r="V27" s="150"/>
      <c r="W27" s="150"/>
      <c r="X27" s="150"/>
      <c r="Y27" s="46"/>
      <c r="Z27" s="5"/>
      <c r="AA27" s="5"/>
      <c r="AB27" s="5"/>
      <c r="AC27" s="5"/>
      <c r="AD27" s="17"/>
      <c r="AE27" s="17"/>
      <c r="AF27" s="5"/>
      <c r="AG27" s="18"/>
      <c r="AH27" s="19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1"/>
      <c r="AT27" s="22"/>
      <c r="AU27" s="23"/>
      <c r="AV27" s="65"/>
      <c r="AW27" s="66"/>
      <c r="AX27" s="66"/>
      <c r="AY27" s="67"/>
      <c r="AZ27" s="65"/>
      <c r="BA27" s="66"/>
      <c r="BB27" s="66"/>
      <c r="BC27" s="67"/>
      <c r="BD27" s="151">
        <f>ROUND(J26*(1+AX23)+U28*(1+BB23),0)</f>
        <v>979</v>
      </c>
      <c r="BE27" s="29"/>
    </row>
    <row r="28" spans="1:57" s="140" customFormat="1" ht="16.5" customHeight="1">
      <c r="A28" s="13">
        <v>64</v>
      </c>
      <c r="B28" s="14">
        <v>1210</v>
      </c>
      <c r="C28" s="15" t="s">
        <v>653</v>
      </c>
      <c r="D28" s="31"/>
      <c r="E28" s="31"/>
      <c r="F28" s="31"/>
      <c r="G28" s="31"/>
      <c r="H28" s="163"/>
      <c r="I28" s="163"/>
      <c r="J28" s="163"/>
      <c r="K28" s="32"/>
      <c r="L28" s="32"/>
      <c r="M28" s="32"/>
      <c r="N28" s="33"/>
      <c r="O28" s="211"/>
      <c r="P28" s="212"/>
      <c r="Q28" s="212"/>
      <c r="R28" s="212"/>
      <c r="S28" s="212"/>
      <c r="T28" s="212"/>
      <c r="U28" s="206">
        <f>'伴_単一日中早朝夜間'!L16-'伴_単一日中早朝夜間'!L12</f>
        <v>166</v>
      </c>
      <c r="V28" s="206"/>
      <c r="W28" s="32" t="s">
        <v>905</v>
      </c>
      <c r="Y28" s="48"/>
      <c r="Z28" s="25"/>
      <c r="AA28" s="11"/>
      <c r="AB28" s="11"/>
      <c r="AC28" s="11"/>
      <c r="AD28" s="26"/>
      <c r="AE28" s="26"/>
      <c r="AF28" s="148"/>
      <c r="AG28" s="148"/>
      <c r="AH28" s="152"/>
      <c r="AI28" s="27" t="s">
        <v>869</v>
      </c>
      <c r="AJ28" s="11"/>
      <c r="AK28" s="11"/>
      <c r="AL28" s="11"/>
      <c r="AM28" s="11"/>
      <c r="AN28" s="11"/>
      <c r="AO28" s="11"/>
      <c r="AP28" s="11"/>
      <c r="AQ28" s="11"/>
      <c r="AR28" s="11"/>
      <c r="AS28" s="28" t="s">
        <v>968</v>
      </c>
      <c r="AT28" s="188">
        <v>1</v>
      </c>
      <c r="AU28" s="189"/>
      <c r="AV28" s="65"/>
      <c r="AW28" s="66"/>
      <c r="AX28" s="66"/>
      <c r="AY28" s="67"/>
      <c r="AZ28" s="65"/>
      <c r="BA28" s="66"/>
      <c r="BB28" s="66"/>
      <c r="BC28" s="67"/>
      <c r="BD28" s="151">
        <f>ROUND(J26*AT28*(1+AX23)+U28*AT28*(1+BB23),0)</f>
        <v>979</v>
      </c>
      <c r="BE28" s="29"/>
    </row>
    <row r="29" spans="1:57" s="140" customFormat="1" ht="16.5" customHeight="1">
      <c r="A29" s="13">
        <v>64</v>
      </c>
      <c r="B29" s="14">
        <v>1211</v>
      </c>
      <c r="C29" s="15" t="s">
        <v>654</v>
      </c>
      <c r="D29" s="31"/>
      <c r="E29" s="31"/>
      <c r="F29" s="31"/>
      <c r="G29" s="31"/>
      <c r="H29" s="163"/>
      <c r="I29" s="163"/>
      <c r="J29" s="163"/>
      <c r="K29" s="32"/>
      <c r="L29" s="32"/>
      <c r="M29" s="32"/>
      <c r="N29" s="32"/>
      <c r="O29" s="209" t="s">
        <v>484</v>
      </c>
      <c r="P29" s="210"/>
      <c r="Q29" s="210"/>
      <c r="R29" s="210"/>
      <c r="S29" s="210"/>
      <c r="T29" s="210"/>
      <c r="U29" s="150"/>
      <c r="V29" s="150"/>
      <c r="W29" s="150"/>
      <c r="X29" s="150"/>
      <c r="Y29" s="46"/>
      <c r="Z29" s="5"/>
      <c r="AA29" s="5"/>
      <c r="AB29" s="5"/>
      <c r="AC29" s="5"/>
      <c r="AD29" s="17"/>
      <c r="AE29" s="17"/>
      <c r="AF29" s="5"/>
      <c r="AG29" s="18"/>
      <c r="AH29" s="19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1"/>
      <c r="AT29" s="22"/>
      <c r="AU29" s="23"/>
      <c r="AV29" s="65"/>
      <c r="AW29" s="66"/>
      <c r="AX29" s="66"/>
      <c r="AY29" s="67"/>
      <c r="AZ29" s="65"/>
      <c r="BA29" s="66"/>
      <c r="BB29" s="66"/>
      <c r="BC29" s="67"/>
      <c r="BD29" s="151">
        <f>ROUND(J26*(1+AX23)+U30*(1+BB23),0)</f>
        <v>1104</v>
      </c>
      <c r="BE29" s="29"/>
    </row>
    <row r="30" spans="1:57" s="140" customFormat="1" ht="16.5" customHeight="1">
      <c r="A30" s="13">
        <v>64</v>
      </c>
      <c r="B30" s="14">
        <v>1212</v>
      </c>
      <c r="C30" s="15" t="s">
        <v>655</v>
      </c>
      <c r="D30" s="31"/>
      <c r="E30" s="31"/>
      <c r="F30" s="31"/>
      <c r="G30" s="31"/>
      <c r="H30" s="163"/>
      <c r="I30" s="163"/>
      <c r="J30" s="163"/>
      <c r="K30" s="32"/>
      <c r="L30" s="32"/>
      <c r="M30" s="32"/>
      <c r="N30" s="32"/>
      <c r="O30" s="211"/>
      <c r="P30" s="212"/>
      <c r="Q30" s="212"/>
      <c r="R30" s="212"/>
      <c r="S30" s="212"/>
      <c r="T30" s="212"/>
      <c r="U30" s="206">
        <f>'伴_単一日中早朝夜間'!L18-'伴_単一日中早朝夜間'!L12</f>
        <v>249</v>
      </c>
      <c r="V30" s="206"/>
      <c r="W30" s="32" t="s">
        <v>905</v>
      </c>
      <c r="Y30" s="48"/>
      <c r="Z30" s="25"/>
      <c r="AA30" s="11"/>
      <c r="AB30" s="11"/>
      <c r="AC30" s="11"/>
      <c r="AD30" s="26"/>
      <c r="AE30" s="26"/>
      <c r="AF30" s="148"/>
      <c r="AG30" s="148"/>
      <c r="AH30" s="152"/>
      <c r="AI30" s="27" t="s">
        <v>869</v>
      </c>
      <c r="AJ30" s="11"/>
      <c r="AK30" s="11"/>
      <c r="AL30" s="11"/>
      <c r="AM30" s="11"/>
      <c r="AN30" s="11"/>
      <c r="AO30" s="11"/>
      <c r="AP30" s="11"/>
      <c r="AQ30" s="11"/>
      <c r="AR30" s="11"/>
      <c r="AS30" s="28" t="s">
        <v>968</v>
      </c>
      <c r="AT30" s="188">
        <v>1</v>
      </c>
      <c r="AU30" s="189"/>
      <c r="AV30" s="65"/>
      <c r="AW30" s="66"/>
      <c r="AX30" s="66"/>
      <c r="AY30" s="67"/>
      <c r="AZ30" s="65"/>
      <c r="BA30" s="66"/>
      <c r="BB30" s="66"/>
      <c r="BC30" s="67"/>
      <c r="BD30" s="151">
        <f>ROUND(J26*AT30*(1+AX23)+U30*AT30*(1+BB23),0)</f>
        <v>1104</v>
      </c>
      <c r="BE30" s="29"/>
    </row>
    <row r="31" spans="1:57" s="140" customFormat="1" ht="16.5" customHeight="1">
      <c r="A31" s="13">
        <v>64</v>
      </c>
      <c r="B31" s="14">
        <v>1213</v>
      </c>
      <c r="C31" s="15" t="s">
        <v>656</v>
      </c>
      <c r="D31" s="192" t="s">
        <v>938</v>
      </c>
      <c r="E31" s="193"/>
      <c r="F31" s="193"/>
      <c r="G31" s="193"/>
      <c r="H31" s="193"/>
      <c r="I31" s="193"/>
      <c r="J31" s="150"/>
      <c r="K31" s="150"/>
      <c r="L31" s="150"/>
      <c r="M31" s="150"/>
      <c r="N31" s="16"/>
      <c r="O31" s="209" t="s">
        <v>482</v>
      </c>
      <c r="P31" s="210"/>
      <c r="Q31" s="210"/>
      <c r="R31" s="210"/>
      <c r="S31" s="210"/>
      <c r="T31" s="210"/>
      <c r="U31" s="150"/>
      <c r="V31" s="150"/>
      <c r="W31" s="150"/>
      <c r="X31" s="150"/>
      <c r="Y31" s="46"/>
      <c r="Z31" s="5"/>
      <c r="AA31" s="5"/>
      <c r="AB31" s="5"/>
      <c r="AC31" s="5"/>
      <c r="AD31" s="17"/>
      <c r="AE31" s="17"/>
      <c r="AF31" s="5"/>
      <c r="AG31" s="18"/>
      <c r="AH31" s="19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1"/>
      <c r="AT31" s="22"/>
      <c r="AU31" s="23"/>
      <c r="AV31" s="65"/>
      <c r="AW31" s="66"/>
      <c r="AX31" s="66"/>
      <c r="AY31" s="67"/>
      <c r="AZ31" s="65"/>
      <c r="BA31" s="66"/>
      <c r="BB31" s="66"/>
      <c r="BC31" s="67"/>
      <c r="BD31" s="151">
        <f>ROUND(J32*(1+AX23)+U32*(1+BB23),0)</f>
        <v>959</v>
      </c>
      <c r="BE31" s="29"/>
    </row>
    <row r="32" spans="1:57" s="140" customFormat="1" ht="16.5" customHeight="1">
      <c r="A32" s="13">
        <v>64</v>
      </c>
      <c r="B32" s="14">
        <v>1214</v>
      </c>
      <c r="C32" s="15" t="s">
        <v>657</v>
      </c>
      <c r="D32" s="207"/>
      <c r="E32" s="208"/>
      <c r="F32" s="208"/>
      <c r="G32" s="208"/>
      <c r="H32" s="208"/>
      <c r="I32" s="208"/>
      <c r="J32" s="206">
        <f>'伴_単一日中早朝夜間'!L14</f>
        <v>666</v>
      </c>
      <c r="K32" s="206"/>
      <c r="L32" s="32" t="s">
        <v>905</v>
      </c>
      <c r="M32" s="32"/>
      <c r="N32" s="155"/>
      <c r="O32" s="211"/>
      <c r="P32" s="212"/>
      <c r="Q32" s="212"/>
      <c r="R32" s="212"/>
      <c r="S32" s="212"/>
      <c r="T32" s="212"/>
      <c r="U32" s="206">
        <f>'伴_単一日中早朝夜間'!L16-'伴_単一日中早朝夜間'!L14</f>
        <v>84</v>
      </c>
      <c r="V32" s="206"/>
      <c r="W32" s="32" t="s">
        <v>905</v>
      </c>
      <c r="Y32" s="48"/>
      <c r="Z32" s="25"/>
      <c r="AA32" s="11"/>
      <c r="AB32" s="11"/>
      <c r="AC32" s="11"/>
      <c r="AD32" s="26"/>
      <c r="AE32" s="26"/>
      <c r="AF32" s="148"/>
      <c r="AG32" s="148"/>
      <c r="AH32" s="152"/>
      <c r="AI32" s="27" t="s">
        <v>869</v>
      </c>
      <c r="AJ32" s="11"/>
      <c r="AK32" s="11"/>
      <c r="AL32" s="11"/>
      <c r="AM32" s="11"/>
      <c r="AN32" s="11"/>
      <c r="AO32" s="11"/>
      <c r="AP32" s="11"/>
      <c r="AQ32" s="11"/>
      <c r="AR32" s="11"/>
      <c r="AS32" s="28" t="s">
        <v>972</v>
      </c>
      <c r="AT32" s="188">
        <v>1</v>
      </c>
      <c r="AU32" s="189"/>
      <c r="AV32" s="65"/>
      <c r="AW32" s="66"/>
      <c r="AX32" s="66"/>
      <c r="AY32" s="67"/>
      <c r="AZ32" s="65"/>
      <c r="BA32" s="66"/>
      <c r="BB32" s="66"/>
      <c r="BC32" s="67"/>
      <c r="BD32" s="151">
        <f>ROUND(J32*AT32*(1+AX23)+U32*AT32*(1+BB23),0)</f>
        <v>959</v>
      </c>
      <c r="BE32" s="29"/>
    </row>
    <row r="33" spans="1:57" s="140" customFormat="1" ht="16.5" customHeight="1">
      <c r="A33" s="13">
        <v>64</v>
      </c>
      <c r="B33" s="14">
        <v>1215</v>
      </c>
      <c r="C33" s="15" t="s">
        <v>658</v>
      </c>
      <c r="D33" s="30"/>
      <c r="E33" s="31"/>
      <c r="F33" s="31"/>
      <c r="G33" s="31"/>
      <c r="H33" s="163"/>
      <c r="I33" s="163"/>
      <c r="J33" s="163"/>
      <c r="K33" s="32"/>
      <c r="L33" s="32"/>
      <c r="M33" s="32"/>
      <c r="N33" s="33"/>
      <c r="O33" s="209" t="s">
        <v>483</v>
      </c>
      <c r="P33" s="210"/>
      <c r="Q33" s="210"/>
      <c r="R33" s="210"/>
      <c r="S33" s="210"/>
      <c r="T33" s="210"/>
      <c r="U33" s="150"/>
      <c r="V33" s="150"/>
      <c r="W33" s="150"/>
      <c r="X33" s="150"/>
      <c r="Y33" s="46"/>
      <c r="Z33" s="5"/>
      <c r="AA33" s="5"/>
      <c r="AB33" s="5"/>
      <c r="AC33" s="5"/>
      <c r="AD33" s="17"/>
      <c r="AE33" s="17"/>
      <c r="AF33" s="5"/>
      <c r="AG33" s="18"/>
      <c r="AH33" s="19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1"/>
      <c r="AT33" s="22"/>
      <c r="AU33" s="23"/>
      <c r="AV33" s="65"/>
      <c r="AW33" s="66"/>
      <c r="AX33" s="66"/>
      <c r="AY33" s="67"/>
      <c r="AZ33" s="65"/>
      <c r="BA33" s="66"/>
      <c r="BB33" s="66"/>
      <c r="BC33" s="67"/>
      <c r="BD33" s="151">
        <f>ROUND(J32*(1+AX23)+U34*(1+BB23),0)</f>
        <v>1083</v>
      </c>
      <c r="BE33" s="29"/>
    </row>
    <row r="34" spans="1:57" s="140" customFormat="1" ht="16.5" customHeight="1">
      <c r="A34" s="13">
        <v>64</v>
      </c>
      <c r="B34" s="14">
        <v>1216</v>
      </c>
      <c r="C34" s="15" t="s">
        <v>659</v>
      </c>
      <c r="D34" s="31"/>
      <c r="E34" s="31"/>
      <c r="F34" s="31"/>
      <c r="G34" s="31"/>
      <c r="H34" s="163"/>
      <c r="I34" s="163"/>
      <c r="J34" s="163"/>
      <c r="K34" s="32"/>
      <c r="L34" s="32"/>
      <c r="M34" s="32"/>
      <c r="N34" s="33"/>
      <c r="O34" s="211"/>
      <c r="P34" s="212"/>
      <c r="Q34" s="212"/>
      <c r="R34" s="212"/>
      <c r="S34" s="212"/>
      <c r="T34" s="212"/>
      <c r="U34" s="206">
        <f>'伴_単一日中早朝夜間'!L18-'伴_単一日中早朝夜間'!L14</f>
        <v>167</v>
      </c>
      <c r="V34" s="206"/>
      <c r="W34" s="32" t="s">
        <v>905</v>
      </c>
      <c r="Y34" s="48"/>
      <c r="Z34" s="25"/>
      <c r="AA34" s="11"/>
      <c r="AB34" s="11"/>
      <c r="AC34" s="11"/>
      <c r="AD34" s="26"/>
      <c r="AE34" s="26"/>
      <c r="AF34" s="148"/>
      <c r="AG34" s="148"/>
      <c r="AH34" s="152"/>
      <c r="AI34" s="27" t="s">
        <v>869</v>
      </c>
      <c r="AJ34" s="11"/>
      <c r="AK34" s="11"/>
      <c r="AL34" s="11"/>
      <c r="AM34" s="11"/>
      <c r="AN34" s="11"/>
      <c r="AO34" s="11"/>
      <c r="AP34" s="11"/>
      <c r="AQ34" s="11"/>
      <c r="AR34" s="11"/>
      <c r="AS34" s="28" t="s">
        <v>968</v>
      </c>
      <c r="AT34" s="188">
        <v>1</v>
      </c>
      <c r="AU34" s="189"/>
      <c r="AV34" s="65"/>
      <c r="AW34" s="66"/>
      <c r="AX34" s="66"/>
      <c r="AY34" s="67"/>
      <c r="AZ34" s="65"/>
      <c r="BA34" s="66"/>
      <c r="BB34" s="66"/>
      <c r="BC34" s="67"/>
      <c r="BD34" s="151">
        <f>ROUND(J32*AT34*(1+AX23)+U34*AT34*(1+BB23),0)</f>
        <v>1083</v>
      </c>
      <c r="BE34" s="29"/>
    </row>
    <row r="35" spans="1:57" s="140" customFormat="1" ht="16.5" customHeight="1">
      <c r="A35" s="13">
        <v>64</v>
      </c>
      <c r="B35" s="14">
        <v>1217</v>
      </c>
      <c r="C35" s="15" t="s">
        <v>660</v>
      </c>
      <c r="D35" s="192" t="s">
        <v>939</v>
      </c>
      <c r="E35" s="193"/>
      <c r="F35" s="193"/>
      <c r="G35" s="193"/>
      <c r="H35" s="193"/>
      <c r="I35" s="193"/>
      <c r="J35" s="150"/>
      <c r="K35" s="150"/>
      <c r="L35" s="150"/>
      <c r="M35" s="150"/>
      <c r="N35" s="16"/>
      <c r="O35" s="209" t="s">
        <v>482</v>
      </c>
      <c r="P35" s="210"/>
      <c r="Q35" s="210"/>
      <c r="R35" s="210"/>
      <c r="S35" s="210"/>
      <c r="T35" s="210"/>
      <c r="U35" s="150"/>
      <c r="V35" s="150"/>
      <c r="W35" s="150"/>
      <c r="X35" s="150"/>
      <c r="Y35" s="46"/>
      <c r="Z35" s="5"/>
      <c r="AA35" s="5"/>
      <c r="AB35" s="5"/>
      <c r="AC35" s="5"/>
      <c r="AD35" s="17"/>
      <c r="AE35" s="17"/>
      <c r="AF35" s="5"/>
      <c r="AG35" s="18"/>
      <c r="AH35" s="19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1"/>
      <c r="AT35" s="22"/>
      <c r="AU35" s="23"/>
      <c r="AV35" s="65"/>
      <c r="AW35" s="66"/>
      <c r="AX35" s="66"/>
      <c r="AY35" s="67"/>
      <c r="AZ35" s="65"/>
      <c r="BA35" s="66"/>
      <c r="BB35" s="66"/>
      <c r="BC35" s="67"/>
      <c r="BD35" s="151">
        <f>ROUND(J36*(1+AX23)+U36*(1+BB23),0)</f>
        <v>1062</v>
      </c>
      <c r="BE35" s="29"/>
    </row>
    <row r="36" spans="1:57" s="140" customFormat="1" ht="16.5" customHeight="1">
      <c r="A36" s="13">
        <v>64</v>
      </c>
      <c r="B36" s="14">
        <v>1218</v>
      </c>
      <c r="C36" s="15" t="s">
        <v>661</v>
      </c>
      <c r="D36" s="194"/>
      <c r="E36" s="195"/>
      <c r="F36" s="195"/>
      <c r="G36" s="195"/>
      <c r="H36" s="195"/>
      <c r="I36" s="195"/>
      <c r="J36" s="205">
        <f>'伴_単一日中早朝夜間'!L16</f>
        <v>750</v>
      </c>
      <c r="K36" s="205"/>
      <c r="L36" s="11" t="s">
        <v>905</v>
      </c>
      <c r="M36" s="11"/>
      <c r="N36" s="152"/>
      <c r="O36" s="213"/>
      <c r="P36" s="214"/>
      <c r="Q36" s="214"/>
      <c r="R36" s="214"/>
      <c r="S36" s="214"/>
      <c r="T36" s="214"/>
      <c r="U36" s="205">
        <f>'伴_単一日中早朝夜間'!L18-'伴_単一日中早朝夜間'!L16</f>
        <v>83</v>
      </c>
      <c r="V36" s="205"/>
      <c r="W36" s="11" t="s">
        <v>905</v>
      </c>
      <c r="X36" s="148"/>
      <c r="Y36" s="94"/>
      <c r="Z36" s="25"/>
      <c r="AA36" s="11"/>
      <c r="AB36" s="11"/>
      <c r="AC36" s="11"/>
      <c r="AD36" s="26"/>
      <c r="AE36" s="26"/>
      <c r="AF36" s="148"/>
      <c r="AG36" s="148"/>
      <c r="AH36" s="152"/>
      <c r="AI36" s="27" t="s">
        <v>869</v>
      </c>
      <c r="AJ36" s="11"/>
      <c r="AK36" s="11"/>
      <c r="AL36" s="11"/>
      <c r="AM36" s="11"/>
      <c r="AN36" s="11"/>
      <c r="AO36" s="11"/>
      <c r="AP36" s="11"/>
      <c r="AQ36" s="11"/>
      <c r="AR36" s="11"/>
      <c r="AS36" s="28" t="s">
        <v>972</v>
      </c>
      <c r="AT36" s="188">
        <v>1</v>
      </c>
      <c r="AU36" s="189"/>
      <c r="AV36" s="110"/>
      <c r="AW36" s="100"/>
      <c r="AX36" s="100"/>
      <c r="AY36" s="111"/>
      <c r="AZ36" s="110"/>
      <c r="BA36" s="100"/>
      <c r="BB36" s="100"/>
      <c r="BC36" s="111"/>
      <c r="BD36" s="154">
        <f>ROUND(J36*AT36*(1+AX23)+U36*AT36*(1+BB23),0)</f>
        <v>1062</v>
      </c>
      <c r="BE36" s="98"/>
    </row>
    <row r="37" spans="1:25" ht="16.5" customHeight="1">
      <c r="A37" s="1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</row>
    <row r="38" spans="1:25" ht="16.5" customHeight="1">
      <c r="A38" s="1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</row>
    <row r="39" spans="1:53" s="140" customFormat="1" ht="16.5" customHeight="1">
      <c r="A39" s="37"/>
      <c r="B39" s="37"/>
      <c r="C39" s="32"/>
      <c r="D39" s="32"/>
      <c r="E39" s="32"/>
      <c r="F39" s="32"/>
      <c r="G39" s="32"/>
      <c r="H39" s="32"/>
      <c r="I39" s="32"/>
      <c r="J39" s="38"/>
      <c r="K39" s="32"/>
      <c r="L39" s="32"/>
      <c r="M39" s="32"/>
      <c r="N39" s="32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32"/>
      <c r="AA39" s="32"/>
      <c r="AB39" s="32"/>
      <c r="AC39" s="32"/>
      <c r="AD39" s="32"/>
      <c r="AE39" s="35"/>
      <c r="AF39" s="32"/>
      <c r="AG39" s="39"/>
      <c r="AH39" s="40"/>
      <c r="AI39" s="32"/>
      <c r="AJ39" s="32"/>
      <c r="AK39" s="32"/>
      <c r="AL39" s="39"/>
      <c r="AM39" s="40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41"/>
      <c r="BA39" s="146"/>
    </row>
    <row r="40" s="140" customFormat="1" ht="16.5" customHeight="1"/>
    <row r="41" s="140" customFormat="1" ht="16.5" customHeight="1"/>
    <row r="42" s="140" customFormat="1" ht="16.5" customHeight="1"/>
    <row r="43" s="140" customFormat="1" ht="16.5" customHeight="1"/>
    <row r="44" s="140" customFormat="1" ht="16.5" customHeight="1"/>
    <row r="45" s="140" customFormat="1" ht="16.5" customHeight="1"/>
    <row r="46" spans="3:34" ht="16.5" customHeight="1">
      <c r="C46" s="138"/>
      <c r="K46" s="138"/>
      <c r="L46" s="138"/>
      <c r="M46" s="138"/>
      <c r="N46" s="138"/>
      <c r="Z46" s="138"/>
      <c r="AE46" s="138"/>
      <c r="AG46" s="138"/>
      <c r="AH46" s="138"/>
    </row>
    <row r="47" spans="3:34" ht="16.5" customHeight="1">
      <c r="C47" s="138"/>
      <c r="K47" s="138"/>
      <c r="L47" s="138"/>
      <c r="M47" s="138"/>
      <c r="N47" s="138"/>
      <c r="Z47" s="138"/>
      <c r="AE47" s="138"/>
      <c r="AG47" s="138"/>
      <c r="AH47" s="138"/>
    </row>
    <row r="48" spans="3:34" ht="16.5" customHeight="1">
      <c r="C48" s="138"/>
      <c r="K48" s="138"/>
      <c r="L48" s="138"/>
      <c r="M48" s="138"/>
      <c r="N48" s="138"/>
      <c r="Z48" s="138"/>
      <c r="AE48" s="138"/>
      <c r="AG48" s="138"/>
      <c r="AH48" s="138"/>
    </row>
    <row r="49" spans="3:34" ht="16.5" customHeight="1">
      <c r="C49" s="138"/>
      <c r="K49" s="138"/>
      <c r="L49" s="138"/>
      <c r="M49" s="138"/>
      <c r="N49" s="138"/>
      <c r="Z49" s="138"/>
      <c r="AE49" s="138"/>
      <c r="AG49" s="138"/>
      <c r="AH49" s="138"/>
    </row>
    <row r="50" spans="3:34" ht="16.5" customHeight="1">
      <c r="C50" s="138"/>
      <c r="K50" s="138"/>
      <c r="L50" s="138"/>
      <c r="M50" s="138"/>
      <c r="N50" s="138"/>
      <c r="Z50" s="138"/>
      <c r="AE50" s="138"/>
      <c r="AG50" s="138"/>
      <c r="AH50" s="138"/>
    </row>
    <row r="51" spans="3:34" ht="16.5" customHeight="1">
      <c r="C51" s="138"/>
      <c r="K51" s="138"/>
      <c r="L51" s="138"/>
      <c r="M51" s="138"/>
      <c r="N51" s="138"/>
      <c r="Z51" s="138"/>
      <c r="AE51" s="138"/>
      <c r="AG51" s="138"/>
      <c r="AH51" s="138"/>
    </row>
    <row r="52" spans="3:34" ht="16.5" customHeight="1">
      <c r="C52" s="138"/>
      <c r="K52" s="138"/>
      <c r="L52" s="138"/>
      <c r="M52" s="138"/>
      <c r="N52" s="138"/>
      <c r="Z52" s="138"/>
      <c r="AE52" s="138"/>
      <c r="AG52" s="138"/>
      <c r="AH52" s="138"/>
    </row>
    <row r="53" spans="3:34" ht="16.5" customHeight="1">
      <c r="C53" s="138"/>
      <c r="K53" s="138"/>
      <c r="L53" s="138"/>
      <c r="M53" s="138"/>
      <c r="N53" s="138"/>
      <c r="Z53" s="138"/>
      <c r="AE53" s="138"/>
      <c r="AG53" s="138"/>
      <c r="AH53" s="138"/>
    </row>
    <row r="54" spans="3:34" ht="16.5" customHeight="1">
      <c r="C54" s="138"/>
      <c r="K54" s="138"/>
      <c r="L54" s="138"/>
      <c r="M54" s="138"/>
      <c r="N54" s="138"/>
      <c r="Z54" s="138"/>
      <c r="AE54" s="138"/>
      <c r="AG54" s="138"/>
      <c r="AH54" s="138"/>
    </row>
    <row r="55" spans="3:34" ht="16.5" customHeight="1">
      <c r="C55" s="138"/>
      <c r="K55" s="138"/>
      <c r="L55" s="138"/>
      <c r="M55" s="138"/>
      <c r="N55" s="138"/>
      <c r="Z55" s="138"/>
      <c r="AE55" s="138"/>
      <c r="AG55" s="138"/>
      <c r="AH55" s="138"/>
    </row>
    <row r="56" spans="3:34" ht="16.5" customHeight="1">
      <c r="C56" s="138"/>
      <c r="K56" s="138"/>
      <c r="L56" s="138"/>
      <c r="M56" s="138"/>
      <c r="N56" s="138"/>
      <c r="Z56" s="138"/>
      <c r="AE56" s="138"/>
      <c r="AG56" s="138"/>
      <c r="AH56" s="138"/>
    </row>
    <row r="57" spans="3:34" ht="16.5" customHeight="1">
      <c r="C57" s="138"/>
      <c r="K57" s="138"/>
      <c r="L57" s="138"/>
      <c r="M57" s="138"/>
      <c r="N57" s="138"/>
      <c r="Z57" s="138"/>
      <c r="AE57" s="138"/>
      <c r="AG57" s="138"/>
      <c r="AH57" s="138"/>
    </row>
    <row r="58" spans="3:34" ht="16.5" customHeight="1">
      <c r="C58" s="138"/>
      <c r="K58" s="138"/>
      <c r="L58" s="138"/>
      <c r="M58" s="138"/>
      <c r="N58" s="138"/>
      <c r="Z58" s="138"/>
      <c r="AE58" s="138"/>
      <c r="AG58" s="138"/>
      <c r="AH58" s="138"/>
    </row>
    <row r="59" spans="3:34" ht="16.5" customHeight="1">
      <c r="C59" s="138"/>
      <c r="K59" s="138"/>
      <c r="L59" s="138"/>
      <c r="M59" s="138"/>
      <c r="N59" s="138"/>
      <c r="Z59" s="138"/>
      <c r="AE59" s="138"/>
      <c r="AG59" s="138"/>
      <c r="AH59" s="138"/>
    </row>
    <row r="60" spans="3:34" ht="16.5" customHeight="1">
      <c r="C60" s="138"/>
      <c r="K60" s="138"/>
      <c r="L60" s="138"/>
      <c r="M60" s="138"/>
      <c r="N60" s="138"/>
      <c r="Z60" s="138"/>
      <c r="AE60" s="138"/>
      <c r="AG60" s="138"/>
      <c r="AH60" s="138"/>
    </row>
    <row r="61" spans="3:34" ht="16.5" customHeight="1">
      <c r="C61" s="138"/>
      <c r="K61" s="138"/>
      <c r="L61" s="138"/>
      <c r="M61" s="138"/>
      <c r="N61" s="138"/>
      <c r="Z61" s="138"/>
      <c r="AE61" s="138"/>
      <c r="AG61" s="138"/>
      <c r="AH61" s="138"/>
    </row>
    <row r="62" spans="3:34" ht="16.5" customHeight="1">
      <c r="C62" s="138"/>
      <c r="K62" s="138"/>
      <c r="L62" s="138"/>
      <c r="M62" s="138"/>
      <c r="N62" s="138"/>
      <c r="Z62" s="138"/>
      <c r="AE62" s="138"/>
      <c r="AG62" s="138"/>
      <c r="AH62" s="138"/>
    </row>
    <row r="63" spans="3:34" ht="16.5" customHeight="1">
      <c r="C63" s="138"/>
      <c r="K63" s="138"/>
      <c r="L63" s="138"/>
      <c r="M63" s="138"/>
      <c r="N63" s="138"/>
      <c r="Z63" s="138"/>
      <c r="AE63" s="138"/>
      <c r="AG63" s="138"/>
      <c r="AH63" s="138"/>
    </row>
    <row r="64" spans="3:34" ht="16.5" customHeight="1">
      <c r="C64" s="138"/>
      <c r="K64" s="138"/>
      <c r="L64" s="138"/>
      <c r="M64" s="138"/>
      <c r="N64" s="138"/>
      <c r="Z64" s="138"/>
      <c r="AE64" s="138"/>
      <c r="AG64" s="138"/>
      <c r="AH64" s="138"/>
    </row>
    <row r="65" spans="3:34" ht="16.5" customHeight="1">
      <c r="C65" s="138"/>
      <c r="K65" s="138"/>
      <c r="L65" s="138"/>
      <c r="M65" s="138"/>
      <c r="N65" s="138"/>
      <c r="Z65" s="138"/>
      <c r="AE65" s="138"/>
      <c r="AG65" s="138"/>
      <c r="AH65" s="138"/>
    </row>
    <row r="66" spans="3:34" ht="16.5" customHeight="1">
      <c r="C66" s="138"/>
      <c r="K66" s="138"/>
      <c r="L66" s="138"/>
      <c r="M66" s="138"/>
      <c r="N66" s="138"/>
      <c r="Z66" s="138"/>
      <c r="AE66" s="138"/>
      <c r="AG66" s="138"/>
      <c r="AH66" s="138"/>
    </row>
    <row r="67" spans="3:34" ht="16.5" customHeight="1">
      <c r="C67" s="138"/>
      <c r="K67" s="138"/>
      <c r="L67" s="138"/>
      <c r="M67" s="138"/>
      <c r="N67" s="138"/>
      <c r="Z67" s="138"/>
      <c r="AE67" s="138"/>
      <c r="AG67" s="138"/>
      <c r="AH67" s="138"/>
    </row>
    <row r="68" spans="3:34" ht="16.5" customHeight="1">
      <c r="C68" s="138"/>
      <c r="K68" s="138"/>
      <c r="L68" s="138"/>
      <c r="M68" s="138"/>
      <c r="N68" s="138"/>
      <c r="Z68" s="138"/>
      <c r="AE68" s="138"/>
      <c r="AG68" s="138"/>
      <c r="AH68" s="138"/>
    </row>
    <row r="69" spans="3:34" ht="16.5" customHeight="1">
      <c r="C69" s="138"/>
      <c r="K69" s="138"/>
      <c r="L69" s="138"/>
      <c r="M69" s="138"/>
      <c r="N69" s="138"/>
      <c r="Z69" s="138"/>
      <c r="AE69" s="138"/>
      <c r="AG69" s="138"/>
      <c r="AH69" s="138"/>
    </row>
    <row r="70" spans="3:34" ht="16.5" customHeight="1">
      <c r="C70" s="138"/>
      <c r="K70" s="138"/>
      <c r="L70" s="138"/>
      <c r="M70" s="138"/>
      <c r="N70" s="138"/>
      <c r="Z70" s="138"/>
      <c r="AE70" s="138"/>
      <c r="AG70" s="138"/>
      <c r="AH70" s="138"/>
    </row>
    <row r="71" spans="3:34" ht="16.5" customHeight="1">
      <c r="C71" s="138"/>
      <c r="K71" s="138"/>
      <c r="L71" s="138"/>
      <c r="M71" s="138"/>
      <c r="N71" s="138"/>
      <c r="Z71" s="138"/>
      <c r="AE71" s="138"/>
      <c r="AG71" s="138"/>
      <c r="AH71" s="138"/>
    </row>
    <row r="72" spans="3:34" ht="16.5" customHeight="1">
      <c r="C72" s="138"/>
      <c r="K72" s="138"/>
      <c r="L72" s="138"/>
      <c r="M72" s="138"/>
      <c r="N72" s="138"/>
      <c r="Z72" s="138"/>
      <c r="AE72" s="138"/>
      <c r="AG72" s="138"/>
      <c r="AH72" s="138"/>
    </row>
    <row r="73" spans="3:34" ht="16.5" customHeight="1">
      <c r="C73" s="138"/>
      <c r="K73" s="138"/>
      <c r="L73" s="138"/>
      <c r="M73" s="138"/>
      <c r="N73" s="138"/>
      <c r="Z73" s="138"/>
      <c r="AE73" s="138"/>
      <c r="AG73" s="138"/>
      <c r="AH73" s="138"/>
    </row>
    <row r="74" spans="2:56" ht="16.5" customHeight="1">
      <c r="B74" s="1"/>
      <c r="C74" s="138"/>
      <c r="D74" s="2"/>
      <c r="K74" s="138"/>
      <c r="O74" s="2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2"/>
      <c r="AE74" s="138"/>
      <c r="AF74" s="139"/>
      <c r="AG74" s="138"/>
      <c r="AI74" s="139"/>
      <c r="AW74" s="66"/>
      <c r="AX74" s="66"/>
      <c r="AY74" s="66"/>
      <c r="AZ74" s="66"/>
      <c r="BA74" s="66"/>
      <c r="BB74" s="66"/>
      <c r="BC74" s="66"/>
      <c r="BD74" s="66"/>
    </row>
  </sheetData>
  <sheetProtection/>
  <mergeCells count="59">
    <mergeCell ref="U12:V12"/>
    <mergeCell ref="AZ21:BC22"/>
    <mergeCell ref="U22:V22"/>
    <mergeCell ref="O23:T24"/>
    <mergeCell ref="AX23:AY23"/>
    <mergeCell ref="BB23:BC23"/>
    <mergeCell ref="U24:V24"/>
    <mergeCell ref="O21:T22"/>
    <mergeCell ref="AV21:AY22"/>
    <mergeCell ref="AT14:AU14"/>
    <mergeCell ref="O27:T28"/>
    <mergeCell ref="AB5:AE5"/>
    <mergeCell ref="O7:T8"/>
    <mergeCell ref="U8:V8"/>
    <mergeCell ref="O9:T10"/>
    <mergeCell ref="U10:V10"/>
    <mergeCell ref="U20:V20"/>
    <mergeCell ref="U18:V18"/>
    <mergeCell ref="U14:V14"/>
    <mergeCell ref="U16:V16"/>
    <mergeCell ref="AT10:AU10"/>
    <mergeCell ref="AT8:AU8"/>
    <mergeCell ref="AT12:AU12"/>
    <mergeCell ref="D25:I26"/>
    <mergeCell ref="J26:K26"/>
    <mergeCell ref="O25:T26"/>
    <mergeCell ref="U26:V26"/>
    <mergeCell ref="D17:I18"/>
    <mergeCell ref="J18:K18"/>
    <mergeCell ref="O19:T20"/>
    <mergeCell ref="J36:K36"/>
    <mergeCell ref="U34:V34"/>
    <mergeCell ref="O35:T36"/>
    <mergeCell ref="U36:V36"/>
    <mergeCell ref="J8:K8"/>
    <mergeCell ref="O11:T12"/>
    <mergeCell ref="O17:T18"/>
    <mergeCell ref="O13:T14"/>
    <mergeCell ref="O15:T16"/>
    <mergeCell ref="O29:T30"/>
    <mergeCell ref="U30:V30"/>
    <mergeCell ref="AT32:AU32"/>
    <mergeCell ref="U28:V28"/>
    <mergeCell ref="AT28:AU28"/>
    <mergeCell ref="D35:I36"/>
    <mergeCell ref="D31:I32"/>
    <mergeCell ref="J32:K32"/>
    <mergeCell ref="O31:T32"/>
    <mergeCell ref="U32:V32"/>
    <mergeCell ref="O33:T34"/>
    <mergeCell ref="AT18:AU18"/>
    <mergeCell ref="AT22:AU22"/>
    <mergeCell ref="AT20:AU20"/>
    <mergeCell ref="AT16:AU16"/>
    <mergeCell ref="AT36:AU36"/>
    <mergeCell ref="AT30:AU30"/>
    <mergeCell ref="AT34:AU34"/>
    <mergeCell ref="AT26:AU26"/>
    <mergeCell ref="AT24:AU24"/>
  </mergeCells>
  <printOptions horizontalCentered="1" verticalCentered="1"/>
  <pageMargins left="0.5905511811023623" right="0.3937007874015748" top="0.3937007874015748" bottom="0.3937007874015748" header="0.5118110236220472" footer="0.31496062992125984"/>
  <pageSetup blackAndWhite="1" firstPageNumber="5" useFirstPageNumber="1" horizontalDpi="600" verticalDpi="600" orientation="portrait" paperSize="9" scale="50" r:id="rId1"/>
  <headerFooter alignWithMargins="0">
    <oddFooter>&amp;C&amp;"ＦＡ 丸ゴシックＭ,標準"&amp;P</oddFooter>
  </headerFooter>
  <rowBreaks count="1" manualBreakCount="1">
    <brk id="38" max="4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BD53"/>
  <sheetViews>
    <sheetView zoomScale="85" zoomScaleNormal="85" zoomScaleSheetLayoutView="75" workbookViewId="0" topLeftCell="A1">
      <selection activeCell="BB43" sqref="BB43"/>
    </sheetView>
  </sheetViews>
  <sheetFormatPr defaultColWidth="9.00390625" defaultRowHeight="16.5" customHeight="1"/>
  <cols>
    <col min="1" max="1" width="4.625" style="138" customWidth="1"/>
    <col min="2" max="2" width="7.625" style="138" customWidth="1"/>
    <col min="3" max="3" width="35.625" style="2" customWidth="1"/>
    <col min="4" max="4" width="2.375" style="2" customWidth="1"/>
    <col min="5" max="11" width="2.375" style="138" customWidth="1"/>
    <col min="12" max="16" width="2.375" style="2" customWidth="1"/>
    <col min="17" max="27" width="2.375" style="138" customWidth="1"/>
    <col min="28" max="28" width="2.375" style="2" customWidth="1"/>
    <col min="29" max="32" width="2.375" style="138" customWidth="1"/>
    <col min="33" max="33" width="2.375" style="139" customWidth="1"/>
    <col min="34" max="34" width="2.375" style="138" customWidth="1"/>
    <col min="35" max="36" width="2.375" style="139" customWidth="1"/>
    <col min="37" max="53" width="2.375" style="138" customWidth="1"/>
    <col min="54" max="57" width="8.625" style="138" customWidth="1"/>
    <col min="58" max="16384" width="9.00390625" style="138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21" ht="16.5" customHeight="1">
      <c r="A4" s="1"/>
      <c r="B4" s="130" t="s">
        <v>58</v>
      </c>
      <c r="C4" s="53"/>
      <c r="D4" s="53"/>
      <c r="E4" s="140"/>
      <c r="F4" s="140"/>
      <c r="G4" s="140"/>
      <c r="H4" s="140"/>
      <c r="I4" s="140"/>
      <c r="J4" s="140"/>
      <c r="K4" s="140"/>
      <c r="L4" s="53"/>
      <c r="M4" s="53"/>
      <c r="N4" s="53"/>
      <c r="O4" s="53"/>
      <c r="P4" s="53"/>
      <c r="Q4" s="140"/>
      <c r="R4" s="140"/>
      <c r="S4" s="140"/>
      <c r="T4" s="140"/>
      <c r="U4" s="140"/>
    </row>
    <row r="5" spans="1:56" s="140" customFormat="1" ht="16.5" customHeight="1">
      <c r="A5" s="3" t="s">
        <v>259</v>
      </c>
      <c r="B5" s="141"/>
      <c r="C5" s="4" t="s">
        <v>894</v>
      </c>
      <c r="D5" s="55"/>
      <c r="E5" s="143"/>
      <c r="F5" s="143"/>
      <c r="G5" s="143"/>
      <c r="H5" s="143"/>
      <c r="I5" s="143"/>
      <c r="J5" s="143"/>
      <c r="K5" s="143"/>
      <c r="L5" s="5"/>
      <c r="M5" s="5"/>
      <c r="N5" s="5"/>
      <c r="O5" s="5"/>
      <c r="P5" s="55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246" t="s">
        <v>895</v>
      </c>
      <c r="AB5" s="246"/>
      <c r="AC5" s="246"/>
      <c r="AD5" s="246"/>
      <c r="AE5" s="143"/>
      <c r="AF5" s="6"/>
      <c r="AG5" s="144"/>
      <c r="AH5" s="143"/>
      <c r="AI5" s="144"/>
      <c r="AJ5" s="144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7" t="s">
        <v>896</v>
      </c>
      <c r="BC5" s="7" t="s">
        <v>897</v>
      </c>
      <c r="BD5" s="146"/>
    </row>
    <row r="6" spans="1:56" s="140" customFormat="1" ht="16.5" customHeight="1">
      <c r="A6" s="8" t="s">
        <v>898</v>
      </c>
      <c r="B6" s="9" t="s">
        <v>899</v>
      </c>
      <c r="C6" s="10"/>
      <c r="D6" s="11"/>
      <c r="E6" s="148"/>
      <c r="F6" s="148"/>
      <c r="G6" s="148"/>
      <c r="H6" s="148"/>
      <c r="I6" s="148"/>
      <c r="J6" s="148"/>
      <c r="K6" s="148"/>
      <c r="L6" s="11"/>
      <c r="M6" s="11"/>
      <c r="N6" s="11"/>
      <c r="O6" s="11"/>
      <c r="P6" s="136"/>
      <c r="Q6" s="160"/>
      <c r="R6" s="160"/>
      <c r="S6" s="160"/>
      <c r="T6" s="160"/>
      <c r="U6" s="160"/>
      <c r="V6" s="59" t="s">
        <v>91</v>
      </c>
      <c r="W6" s="160"/>
      <c r="X6" s="160"/>
      <c r="Y6" s="160"/>
      <c r="Z6" s="160"/>
      <c r="AA6" s="161"/>
      <c r="AB6" s="11"/>
      <c r="AC6" s="148"/>
      <c r="AD6" s="148"/>
      <c r="AE6" s="148"/>
      <c r="AF6" s="148"/>
      <c r="AG6" s="149"/>
      <c r="AH6" s="148"/>
      <c r="AI6" s="149"/>
      <c r="AJ6" s="149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2" t="s">
        <v>900</v>
      </c>
      <c r="BC6" s="12" t="s">
        <v>901</v>
      </c>
      <c r="BD6" s="146"/>
    </row>
    <row r="7" spans="1:55" s="140" customFormat="1" ht="16.5" customHeight="1">
      <c r="A7" s="13">
        <v>64</v>
      </c>
      <c r="B7" s="14">
        <v>1219</v>
      </c>
      <c r="C7" s="15" t="s">
        <v>59</v>
      </c>
      <c r="D7" s="216" t="s">
        <v>489</v>
      </c>
      <c r="E7" s="192" t="s">
        <v>944</v>
      </c>
      <c r="F7" s="193"/>
      <c r="G7" s="193"/>
      <c r="H7" s="193"/>
      <c r="I7" s="193"/>
      <c r="J7" s="193"/>
      <c r="K7" s="193"/>
      <c r="L7" s="193"/>
      <c r="M7" s="193"/>
      <c r="N7" s="193"/>
      <c r="O7" s="243"/>
      <c r="P7" s="216" t="s">
        <v>490</v>
      </c>
      <c r="Q7" s="209" t="s">
        <v>482</v>
      </c>
      <c r="R7" s="210"/>
      <c r="S7" s="210"/>
      <c r="T7" s="210"/>
      <c r="U7" s="210"/>
      <c r="V7" s="210"/>
      <c r="W7" s="150"/>
      <c r="X7" s="150"/>
      <c r="Y7" s="150"/>
      <c r="Z7" s="150"/>
      <c r="AA7" s="46"/>
      <c r="AB7" s="5"/>
      <c r="AC7" s="5"/>
      <c r="AD7" s="5"/>
      <c r="AE7" s="5"/>
      <c r="AF7" s="17"/>
      <c r="AG7" s="17"/>
      <c r="AH7" s="5"/>
      <c r="AI7" s="18"/>
      <c r="AJ7" s="19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1"/>
      <c r="AV7" s="22"/>
      <c r="AW7" s="23"/>
      <c r="AX7" s="62"/>
      <c r="AY7" s="63"/>
      <c r="AZ7" s="63"/>
      <c r="BA7" s="64"/>
      <c r="BB7" s="151">
        <f>ROUND(W8*(1+AZ21),0)</f>
        <v>221</v>
      </c>
      <c r="BC7" s="24" t="s">
        <v>959</v>
      </c>
    </row>
    <row r="8" spans="1:55" s="140" customFormat="1" ht="16.5" customHeight="1">
      <c r="A8" s="13">
        <v>64</v>
      </c>
      <c r="B8" s="14">
        <v>1220</v>
      </c>
      <c r="C8" s="15" t="s">
        <v>60</v>
      </c>
      <c r="D8" s="217"/>
      <c r="E8" s="207"/>
      <c r="F8" s="208"/>
      <c r="G8" s="208"/>
      <c r="H8" s="208"/>
      <c r="I8" s="208"/>
      <c r="J8" s="208"/>
      <c r="K8" s="208"/>
      <c r="L8" s="208"/>
      <c r="M8" s="208"/>
      <c r="N8" s="208"/>
      <c r="O8" s="247"/>
      <c r="P8" s="217"/>
      <c r="Q8" s="213"/>
      <c r="R8" s="214"/>
      <c r="S8" s="214"/>
      <c r="T8" s="214"/>
      <c r="U8" s="214"/>
      <c r="V8" s="214"/>
      <c r="W8" s="206">
        <f>'伴_単一日中早朝夜間'!L10-'伴_単一日中早朝夜間'!L8</f>
        <v>147</v>
      </c>
      <c r="X8" s="206"/>
      <c r="Y8" s="32" t="s">
        <v>905</v>
      </c>
      <c r="Z8" s="32"/>
      <c r="AA8" s="48"/>
      <c r="AB8" s="25"/>
      <c r="AC8" s="11"/>
      <c r="AD8" s="11"/>
      <c r="AE8" s="11"/>
      <c r="AF8" s="26"/>
      <c r="AG8" s="26"/>
      <c r="AH8" s="148"/>
      <c r="AI8" s="148"/>
      <c r="AJ8" s="152"/>
      <c r="AK8" s="27" t="s">
        <v>869</v>
      </c>
      <c r="AL8" s="11"/>
      <c r="AM8" s="11"/>
      <c r="AN8" s="11"/>
      <c r="AO8" s="11"/>
      <c r="AP8" s="11"/>
      <c r="AQ8" s="11"/>
      <c r="AR8" s="11"/>
      <c r="AS8" s="11"/>
      <c r="AT8" s="11"/>
      <c r="AU8" s="28" t="s">
        <v>617</v>
      </c>
      <c r="AV8" s="188">
        <v>1</v>
      </c>
      <c r="AW8" s="189"/>
      <c r="AX8" s="65"/>
      <c r="AY8" s="66"/>
      <c r="AZ8" s="66"/>
      <c r="BA8" s="67"/>
      <c r="BB8" s="151">
        <f>ROUND(W8*AV8*(1+AZ21),0)</f>
        <v>221</v>
      </c>
      <c r="BC8" s="29"/>
    </row>
    <row r="9" spans="1:55" s="140" customFormat="1" ht="16.5" customHeight="1">
      <c r="A9" s="13">
        <v>64</v>
      </c>
      <c r="B9" s="14">
        <v>1221</v>
      </c>
      <c r="C9" s="15" t="s">
        <v>61</v>
      </c>
      <c r="D9" s="217"/>
      <c r="E9" s="31"/>
      <c r="F9" s="31"/>
      <c r="G9" s="31"/>
      <c r="H9" s="31"/>
      <c r="I9" s="163"/>
      <c r="J9" s="163"/>
      <c r="K9" s="163"/>
      <c r="L9" s="32"/>
      <c r="M9" s="32"/>
      <c r="N9" s="32"/>
      <c r="O9" s="33"/>
      <c r="P9" s="217"/>
      <c r="Q9" s="209" t="s">
        <v>483</v>
      </c>
      <c r="R9" s="210"/>
      <c r="S9" s="210"/>
      <c r="T9" s="210"/>
      <c r="U9" s="210"/>
      <c r="V9" s="210"/>
      <c r="W9" s="150"/>
      <c r="X9" s="150"/>
      <c r="Y9" s="150"/>
      <c r="Z9" s="150"/>
      <c r="AA9" s="46"/>
      <c r="AB9" s="5"/>
      <c r="AC9" s="5"/>
      <c r="AD9" s="5"/>
      <c r="AE9" s="5"/>
      <c r="AF9" s="17"/>
      <c r="AG9" s="17"/>
      <c r="AH9" s="5"/>
      <c r="AI9" s="18"/>
      <c r="AJ9" s="19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/>
      <c r="AW9" s="23"/>
      <c r="AX9" s="65"/>
      <c r="AY9" s="66"/>
      <c r="AZ9" s="66"/>
      <c r="BA9" s="67"/>
      <c r="BB9" s="151">
        <f>ROUND(W10*(1+AZ21),0)</f>
        <v>494</v>
      </c>
      <c r="BC9" s="29"/>
    </row>
    <row r="10" spans="1:55" s="140" customFormat="1" ht="16.5" customHeight="1">
      <c r="A10" s="13">
        <v>64</v>
      </c>
      <c r="B10" s="14">
        <v>1222</v>
      </c>
      <c r="C10" s="15" t="s">
        <v>62</v>
      </c>
      <c r="D10" s="217"/>
      <c r="E10" s="31"/>
      <c r="F10" s="31"/>
      <c r="G10" s="31"/>
      <c r="H10" s="31"/>
      <c r="I10" s="163"/>
      <c r="J10" s="163"/>
      <c r="K10" s="163"/>
      <c r="L10" s="32"/>
      <c r="M10" s="32"/>
      <c r="N10" s="32"/>
      <c r="O10" s="33"/>
      <c r="P10" s="217"/>
      <c r="Q10" s="213"/>
      <c r="R10" s="214"/>
      <c r="S10" s="214"/>
      <c r="T10" s="214"/>
      <c r="U10" s="214"/>
      <c r="V10" s="214"/>
      <c r="W10" s="206">
        <f>'伴_単一日中早朝夜間'!L12-'伴_単一日中早朝夜間'!L8</f>
        <v>329</v>
      </c>
      <c r="X10" s="206"/>
      <c r="Y10" s="32" t="s">
        <v>905</v>
      </c>
      <c r="Z10" s="32"/>
      <c r="AA10" s="48"/>
      <c r="AB10" s="25"/>
      <c r="AC10" s="11"/>
      <c r="AD10" s="11"/>
      <c r="AE10" s="11"/>
      <c r="AF10" s="26"/>
      <c r="AG10" s="26"/>
      <c r="AH10" s="148"/>
      <c r="AI10" s="148"/>
      <c r="AJ10" s="152"/>
      <c r="AK10" s="27" t="s">
        <v>869</v>
      </c>
      <c r="AL10" s="11"/>
      <c r="AM10" s="11"/>
      <c r="AN10" s="11"/>
      <c r="AO10" s="11"/>
      <c r="AP10" s="11"/>
      <c r="AQ10" s="11"/>
      <c r="AR10" s="11"/>
      <c r="AS10" s="11"/>
      <c r="AT10" s="11"/>
      <c r="AU10" s="28" t="s">
        <v>617</v>
      </c>
      <c r="AV10" s="188">
        <v>1</v>
      </c>
      <c r="AW10" s="189"/>
      <c r="AX10" s="65"/>
      <c r="AY10" s="66"/>
      <c r="AZ10" s="66"/>
      <c r="BA10" s="67"/>
      <c r="BB10" s="151">
        <f>ROUND(W10*AV10*(1+AZ21),0)</f>
        <v>494</v>
      </c>
      <c r="BC10" s="29"/>
    </row>
    <row r="11" spans="1:55" s="140" customFormat="1" ht="16.5" customHeight="1">
      <c r="A11" s="13">
        <v>64</v>
      </c>
      <c r="B11" s="14">
        <v>1223</v>
      </c>
      <c r="C11" s="15" t="s">
        <v>63</v>
      </c>
      <c r="D11" s="217"/>
      <c r="E11" s="31"/>
      <c r="F11" s="31"/>
      <c r="G11" s="31"/>
      <c r="H11" s="31"/>
      <c r="I11" s="163"/>
      <c r="J11" s="163"/>
      <c r="K11" s="163"/>
      <c r="L11" s="32"/>
      <c r="M11" s="32"/>
      <c r="N11" s="32"/>
      <c r="O11" s="32"/>
      <c r="P11" s="217"/>
      <c r="Q11" s="209" t="s">
        <v>484</v>
      </c>
      <c r="R11" s="210"/>
      <c r="S11" s="210"/>
      <c r="T11" s="210"/>
      <c r="U11" s="210"/>
      <c r="V11" s="210"/>
      <c r="W11" s="150"/>
      <c r="X11" s="150"/>
      <c r="Y11" s="150"/>
      <c r="Z11" s="150"/>
      <c r="AA11" s="46"/>
      <c r="AB11" s="5"/>
      <c r="AC11" s="5"/>
      <c r="AD11" s="5"/>
      <c r="AE11" s="5"/>
      <c r="AF11" s="17"/>
      <c r="AG11" s="17"/>
      <c r="AH11" s="5"/>
      <c r="AI11" s="18"/>
      <c r="AJ11" s="19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  <c r="AV11" s="22"/>
      <c r="AW11" s="23"/>
      <c r="AX11" s="65"/>
      <c r="AY11" s="66"/>
      <c r="AZ11" s="66"/>
      <c r="BA11" s="67"/>
      <c r="BB11" s="151">
        <f>ROUND(W12*(1+AZ21),0)</f>
        <v>617</v>
      </c>
      <c r="BC11" s="29"/>
    </row>
    <row r="12" spans="1:55" s="140" customFormat="1" ht="16.5" customHeight="1">
      <c r="A12" s="13">
        <v>64</v>
      </c>
      <c r="B12" s="14">
        <v>1224</v>
      </c>
      <c r="C12" s="15" t="s">
        <v>64</v>
      </c>
      <c r="D12" s="217"/>
      <c r="E12" s="31"/>
      <c r="F12" s="31"/>
      <c r="G12" s="31"/>
      <c r="H12" s="31"/>
      <c r="I12" s="163"/>
      <c r="J12" s="163"/>
      <c r="K12" s="163"/>
      <c r="L12" s="32"/>
      <c r="M12" s="32"/>
      <c r="N12" s="32"/>
      <c r="O12" s="32"/>
      <c r="P12" s="217"/>
      <c r="Q12" s="213"/>
      <c r="R12" s="214"/>
      <c r="S12" s="214"/>
      <c r="T12" s="214"/>
      <c r="U12" s="214"/>
      <c r="V12" s="214"/>
      <c r="W12" s="206">
        <f>'伴_単一日中早朝夜間'!L14-'伴_単一日中早朝夜間'!L8</f>
        <v>411</v>
      </c>
      <c r="X12" s="206"/>
      <c r="Y12" s="32" t="s">
        <v>905</v>
      </c>
      <c r="Z12" s="32"/>
      <c r="AA12" s="48"/>
      <c r="AB12" s="25"/>
      <c r="AC12" s="11"/>
      <c r="AD12" s="11"/>
      <c r="AE12" s="11"/>
      <c r="AF12" s="26"/>
      <c r="AG12" s="26"/>
      <c r="AH12" s="148"/>
      <c r="AI12" s="148"/>
      <c r="AJ12" s="152"/>
      <c r="AK12" s="27" t="s">
        <v>869</v>
      </c>
      <c r="AL12" s="11"/>
      <c r="AM12" s="11"/>
      <c r="AN12" s="11"/>
      <c r="AO12" s="11"/>
      <c r="AP12" s="11"/>
      <c r="AQ12" s="11"/>
      <c r="AR12" s="11"/>
      <c r="AS12" s="11"/>
      <c r="AT12" s="11"/>
      <c r="AU12" s="28" t="s">
        <v>617</v>
      </c>
      <c r="AV12" s="188">
        <v>1</v>
      </c>
      <c r="AW12" s="189"/>
      <c r="AX12" s="65"/>
      <c r="AY12" s="66"/>
      <c r="AZ12" s="66"/>
      <c r="BA12" s="67"/>
      <c r="BB12" s="151">
        <f>ROUND(W12*AV12*(1+AZ21),0)</f>
        <v>617</v>
      </c>
      <c r="BC12" s="29"/>
    </row>
    <row r="13" spans="1:55" s="140" customFormat="1" ht="16.5" customHeight="1">
      <c r="A13" s="13">
        <v>64</v>
      </c>
      <c r="B13" s="14">
        <v>1225</v>
      </c>
      <c r="C13" s="15" t="s">
        <v>65</v>
      </c>
      <c r="D13" s="217"/>
      <c r="E13" s="31"/>
      <c r="F13" s="31"/>
      <c r="G13" s="31"/>
      <c r="H13" s="31"/>
      <c r="I13" s="163"/>
      <c r="J13" s="163"/>
      <c r="K13" s="163"/>
      <c r="L13" s="32"/>
      <c r="M13" s="32"/>
      <c r="N13" s="32"/>
      <c r="O13" s="32"/>
      <c r="P13" s="217"/>
      <c r="Q13" s="209" t="s">
        <v>485</v>
      </c>
      <c r="R13" s="210"/>
      <c r="S13" s="210"/>
      <c r="T13" s="210"/>
      <c r="U13" s="210"/>
      <c r="V13" s="210"/>
      <c r="W13" s="150"/>
      <c r="X13" s="150"/>
      <c r="Y13" s="150"/>
      <c r="Z13" s="150"/>
      <c r="AA13" s="46"/>
      <c r="AB13" s="5"/>
      <c r="AC13" s="5"/>
      <c r="AD13" s="5"/>
      <c r="AE13" s="5"/>
      <c r="AF13" s="17"/>
      <c r="AG13" s="17"/>
      <c r="AH13" s="5"/>
      <c r="AI13" s="18"/>
      <c r="AJ13" s="19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  <c r="AV13" s="22"/>
      <c r="AW13" s="23"/>
      <c r="AX13" s="65"/>
      <c r="AY13" s="66"/>
      <c r="AZ13" s="66"/>
      <c r="BA13" s="67"/>
      <c r="BB13" s="151">
        <f>ROUND(W14*(1+AZ21),0)</f>
        <v>743</v>
      </c>
      <c r="BC13" s="29"/>
    </row>
    <row r="14" spans="1:55" s="140" customFormat="1" ht="16.5" customHeight="1">
      <c r="A14" s="13">
        <v>64</v>
      </c>
      <c r="B14" s="14">
        <v>1226</v>
      </c>
      <c r="C14" s="15" t="s">
        <v>66</v>
      </c>
      <c r="D14" s="217"/>
      <c r="E14" s="31"/>
      <c r="F14" s="31"/>
      <c r="G14" s="31"/>
      <c r="H14" s="31"/>
      <c r="I14" s="163"/>
      <c r="J14" s="163"/>
      <c r="K14" s="163"/>
      <c r="L14" s="32"/>
      <c r="M14" s="32"/>
      <c r="N14" s="32"/>
      <c r="O14" s="32"/>
      <c r="P14" s="217"/>
      <c r="Q14" s="213"/>
      <c r="R14" s="214"/>
      <c r="S14" s="214"/>
      <c r="T14" s="214"/>
      <c r="U14" s="214"/>
      <c r="V14" s="214"/>
      <c r="W14" s="206">
        <f>'伴_単一日中早朝夜間'!L16-'伴_単一日中早朝夜間'!L8</f>
        <v>495</v>
      </c>
      <c r="X14" s="206"/>
      <c r="Y14" s="32" t="s">
        <v>905</v>
      </c>
      <c r="Z14" s="32"/>
      <c r="AA14" s="48"/>
      <c r="AB14" s="25"/>
      <c r="AC14" s="11"/>
      <c r="AD14" s="11"/>
      <c r="AE14" s="11"/>
      <c r="AF14" s="26"/>
      <c r="AG14" s="26"/>
      <c r="AH14" s="148"/>
      <c r="AI14" s="148"/>
      <c r="AJ14" s="152"/>
      <c r="AK14" s="27" t="s">
        <v>869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28" t="s">
        <v>617</v>
      </c>
      <c r="AV14" s="188">
        <v>1</v>
      </c>
      <c r="AW14" s="189"/>
      <c r="AX14" s="65"/>
      <c r="AY14" s="66"/>
      <c r="AZ14" s="66"/>
      <c r="BA14" s="67"/>
      <c r="BB14" s="151">
        <f>ROUND(W14*AV14*(1+AZ21),0)</f>
        <v>743</v>
      </c>
      <c r="BC14" s="29"/>
    </row>
    <row r="15" spans="1:55" s="140" customFormat="1" ht="16.5" customHeight="1">
      <c r="A15" s="13">
        <v>64</v>
      </c>
      <c r="B15" s="14">
        <v>1227</v>
      </c>
      <c r="C15" s="15" t="s">
        <v>67</v>
      </c>
      <c r="D15" s="217"/>
      <c r="E15" s="31"/>
      <c r="F15" s="31"/>
      <c r="G15" s="31"/>
      <c r="H15" s="31"/>
      <c r="I15" s="163"/>
      <c r="J15" s="163"/>
      <c r="K15" s="163"/>
      <c r="L15" s="32"/>
      <c r="M15" s="32"/>
      <c r="N15" s="32"/>
      <c r="O15" s="32"/>
      <c r="P15" s="217"/>
      <c r="Q15" s="209" t="s">
        <v>68</v>
      </c>
      <c r="R15" s="210"/>
      <c r="S15" s="210"/>
      <c r="T15" s="210"/>
      <c r="U15" s="210"/>
      <c r="V15" s="210"/>
      <c r="W15" s="150"/>
      <c r="X15" s="150"/>
      <c r="Y15" s="150"/>
      <c r="Z15" s="150"/>
      <c r="AA15" s="46"/>
      <c r="AB15" s="5"/>
      <c r="AC15" s="5"/>
      <c r="AD15" s="5"/>
      <c r="AE15" s="5"/>
      <c r="AF15" s="17"/>
      <c r="AG15" s="17"/>
      <c r="AH15" s="5"/>
      <c r="AI15" s="18"/>
      <c r="AJ15" s="19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  <c r="AV15" s="22"/>
      <c r="AW15" s="23"/>
      <c r="AX15" s="65"/>
      <c r="AY15" s="66"/>
      <c r="AZ15" s="66"/>
      <c r="BA15" s="67"/>
      <c r="BB15" s="151">
        <f>ROUND(W16*(1+AZ21),0)</f>
        <v>867</v>
      </c>
      <c r="BC15" s="29"/>
    </row>
    <row r="16" spans="1:55" s="140" customFormat="1" ht="16.5" customHeight="1">
      <c r="A16" s="13">
        <v>64</v>
      </c>
      <c r="B16" s="14">
        <v>1228</v>
      </c>
      <c r="C16" s="15" t="s">
        <v>69</v>
      </c>
      <c r="D16" s="217"/>
      <c r="E16" s="31"/>
      <c r="F16" s="31"/>
      <c r="G16" s="31"/>
      <c r="H16" s="31"/>
      <c r="I16" s="163"/>
      <c r="J16" s="163"/>
      <c r="K16" s="163"/>
      <c r="L16" s="32"/>
      <c r="M16" s="32"/>
      <c r="N16" s="32"/>
      <c r="O16" s="32"/>
      <c r="P16" s="217"/>
      <c r="Q16" s="213"/>
      <c r="R16" s="214"/>
      <c r="S16" s="214"/>
      <c r="T16" s="214"/>
      <c r="U16" s="214"/>
      <c r="V16" s="214"/>
      <c r="W16" s="206">
        <f>'伴_単一日中早朝夜間'!L18-'伴_単一日中早朝夜間'!L8</f>
        <v>578</v>
      </c>
      <c r="X16" s="206"/>
      <c r="Y16" s="32" t="s">
        <v>905</v>
      </c>
      <c r="Z16" s="32"/>
      <c r="AA16" s="48"/>
      <c r="AB16" s="25"/>
      <c r="AC16" s="11"/>
      <c r="AD16" s="11"/>
      <c r="AE16" s="11"/>
      <c r="AF16" s="26"/>
      <c r="AG16" s="26"/>
      <c r="AH16" s="148"/>
      <c r="AI16" s="148"/>
      <c r="AJ16" s="152"/>
      <c r="AK16" s="27" t="s">
        <v>869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28" t="s">
        <v>617</v>
      </c>
      <c r="AV16" s="188">
        <v>1</v>
      </c>
      <c r="AW16" s="189"/>
      <c r="AX16" s="65"/>
      <c r="AY16" s="66"/>
      <c r="AZ16" s="66"/>
      <c r="BA16" s="67"/>
      <c r="BB16" s="151">
        <f>ROUND(W16*AV16*(1+AZ21),0)</f>
        <v>867</v>
      </c>
      <c r="BC16" s="29"/>
    </row>
    <row r="17" spans="1:55" s="140" customFormat="1" ht="16.5" customHeight="1">
      <c r="A17" s="13">
        <v>64</v>
      </c>
      <c r="B17" s="14">
        <v>1229</v>
      </c>
      <c r="C17" s="15" t="s">
        <v>70</v>
      </c>
      <c r="D17" s="217"/>
      <c r="E17" s="192" t="s">
        <v>945</v>
      </c>
      <c r="F17" s="193"/>
      <c r="G17" s="193"/>
      <c r="H17" s="193"/>
      <c r="I17" s="193"/>
      <c r="J17" s="193"/>
      <c r="K17" s="193"/>
      <c r="L17" s="193"/>
      <c r="M17" s="193"/>
      <c r="N17" s="193"/>
      <c r="O17" s="243"/>
      <c r="P17" s="217"/>
      <c r="Q17" s="209" t="s">
        <v>482</v>
      </c>
      <c r="R17" s="210"/>
      <c r="S17" s="210"/>
      <c r="T17" s="210"/>
      <c r="U17" s="210"/>
      <c r="V17" s="210"/>
      <c r="W17" s="150"/>
      <c r="X17" s="150"/>
      <c r="Y17" s="150"/>
      <c r="Z17" s="150"/>
      <c r="AA17" s="46"/>
      <c r="AB17" s="5"/>
      <c r="AC17" s="5"/>
      <c r="AD17" s="5"/>
      <c r="AE17" s="5"/>
      <c r="AF17" s="17"/>
      <c r="AG17" s="17"/>
      <c r="AH17" s="5"/>
      <c r="AI17" s="18"/>
      <c r="AJ17" s="19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  <c r="AV17" s="22"/>
      <c r="AW17" s="23"/>
      <c r="AX17" s="65"/>
      <c r="AY17" s="66"/>
      <c r="AZ17" s="66"/>
      <c r="BA17" s="67"/>
      <c r="BB17" s="151">
        <f>ROUND(W18*(1+AZ21),0)</f>
        <v>273</v>
      </c>
      <c r="BC17" s="29"/>
    </row>
    <row r="18" spans="1:55" s="140" customFormat="1" ht="16.5" customHeight="1">
      <c r="A18" s="13">
        <v>64</v>
      </c>
      <c r="B18" s="14">
        <v>1230</v>
      </c>
      <c r="C18" s="15" t="s">
        <v>71</v>
      </c>
      <c r="D18" s="217"/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47"/>
      <c r="P18" s="217"/>
      <c r="Q18" s="213"/>
      <c r="R18" s="214"/>
      <c r="S18" s="214"/>
      <c r="T18" s="214"/>
      <c r="U18" s="214"/>
      <c r="V18" s="214"/>
      <c r="W18" s="206">
        <f>'伴_単一日中早朝夜間'!L12-'伴_単一日中早朝夜間'!L10</f>
        <v>182</v>
      </c>
      <c r="X18" s="206"/>
      <c r="Y18" s="32" t="s">
        <v>905</v>
      </c>
      <c r="Z18" s="32"/>
      <c r="AA18" s="48"/>
      <c r="AB18" s="25"/>
      <c r="AC18" s="11"/>
      <c r="AD18" s="11"/>
      <c r="AE18" s="11"/>
      <c r="AF18" s="26"/>
      <c r="AG18" s="26"/>
      <c r="AH18" s="148"/>
      <c r="AI18" s="148"/>
      <c r="AJ18" s="152"/>
      <c r="AK18" s="27" t="s">
        <v>869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28" t="s">
        <v>617</v>
      </c>
      <c r="AV18" s="188">
        <v>1</v>
      </c>
      <c r="AW18" s="189"/>
      <c r="AX18" s="65"/>
      <c r="AY18" s="66"/>
      <c r="AZ18" s="66"/>
      <c r="BA18" s="67"/>
      <c r="BB18" s="151">
        <f>ROUND(W18*AV18*(1+AZ21),0)</f>
        <v>273</v>
      </c>
      <c r="BC18" s="29"/>
    </row>
    <row r="19" spans="1:55" s="140" customFormat="1" ht="16.5" customHeight="1">
      <c r="A19" s="13">
        <v>64</v>
      </c>
      <c r="B19" s="14">
        <v>1231</v>
      </c>
      <c r="C19" s="15" t="s">
        <v>72</v>
      </c>
      <c r="D19" s="217"/>
      <c r="E19" s="31"/>
      <c r="F19" s="31"/>
      <c r="G19" s="31"/>
      <c r="H19" s="31"/>
      <c r="I19" s="163"/>
      <c r="J19" s="163"/>
      <c r="K19" s="163"/>
      <c r="L19" s="32"/>
      <c r="M19" s="32"/>
      <c r="N19" s="32"/>
      <c r="O19" s="33"/>
      <c r="P19" s="217"/>
      <c r="Q19" s="209" t="s">
        <v>483</v>
      </c>
      <c r="R19" s="210"/>
      <c r="S19" s="210"/>
      <c r="T19" s="210"/>
      <c r="U19" s="210"/>
      <c r="V19" s="210"/>
      <c r="W19" s="150"/>
      <c r="X19" s="150"/>
      <c r="Y19" s="137"/>
      <c r="Z19" s="137"/>
      <c r="AA19" s="46"/>
      <c r="AB19" s="5"/>
      <c r="AC19" s="5"/>
      <c r="AD19" s="5"/>
      <c r="AE19" s="5"/>
      <c r="AF19" s="17"/>
      <c r="AG19" s="17"/>
      <c r="AH19" s="5"/>
      <c r="AI19" s="18"/>
      <c r="AJ19" s="19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  <c r="AV19" s="22"/>
      <c r="AW19" s="23"/>
      <c r="AX19" s="233" t="s">
        <v>965</v>
      </c>
      <c r="AY19" s="234"/>
      <c r="AZ19" s="234"/>
      <c r="BA19" s="235"/>
      <c r="BB19" s="151">
        <f>ROUND(W20*(1+AZ21),0)</f>
        <v>396</v>
      </c>
      <c r="BC19" s="29"/>
    </row>
    <row r="20" spans="1:55" s="140" customFormat="1" ht="16.5" customHeight="1">
      <c r="A20" s="13">
        <v>64</v>
      </c>
      <c r="B20" s="14">
        <v>1232</v>
      </c>
      <c r="C20" s="15" t="s">
        <v>73</v>
      </c>
      <c r="D20" s="217"/>
      <c r="E20" s="31"/>
      <c r="F20" s="31"/>
      <c r="G20" s="31"/>
      <c r="H20" s="31"/>
      <c r="I20" s="163"/>
      <c r="J20" s="163"/>
      <c r="K20" s="163"/>
      <c r="L20" s="32"/>
      <c r="M20" s="32"/>
      <c r="N20" s="32"/>
      <c r="O20" s="33"/>
      <c r="P20" s="217"/>
      <c r="Q20" s="213"/>
      <c r="R20" s="214"/>
      <c r="S20" s="214"/>
      <c r="T20" s="214"/>
      <c r="U20" s="214"/>
      <c r="V20" s="214"/>
      <c r="W20" s="206">
        <f>'伴_単一日中早朝夜間'!L14-'伴_単一日中早朝夜間'!L10</f>
        <v>264</v>
      </c>
      <c r="X20" s="206"/>
      <c r="Y20" s="32" t="s">
        <v>905</v>
      </c>
      <c r="Z20" s="32"/>
      <c r="AA20" s="48"/>
      <c r="AB20" s="25"/>
      <c r="AC20" s="11"/>
      <c r="AD20" s="11"/>
      <c r="AE20" s="11"/>
      <c r="AF20" s="26"/>
      <c r="AG20" s="26"/>
      <c r="AH20" s="148"/>
      <c r="AI20" s="148"/>
      <c r="AJ20" s="152"/>
      <c r="AK20" s="27" t="s">
        <v>869</v>
      </c>
      <c r="AL20" s="11"/>
      <c r="AM20" s="11"/>
      <c r="AN20" s="11"/>
      <c r="AO20" s="11"/>
      <c r="AP20" s="11"/>
      <c r="AQ20" s="11"/>
      <c r="AR20" s="11"/>
      <c r="AS20" s="11"/>
      <c r="AT20" s="11"/>
      <c r="AU20" s="28" t="s">
        <v>617</v>
      </c>
      <c r="AV20" s="188">
        <v>1</v>
      </c>
      <c r="AW20" s="189"/>
      <c r="AX20" s="233"/>
      <c r="AY20" s="234"/>
      <c r="AZ20" s="234"/>
      <c r="BA20" s="235"/>
      <c r="BB20" s="151">
        <f>ROUND(W20*AV20*(1+AZ21),0)</f>
        <v>396</v>
      </c>
      <c r="BC20" s="29"/>
    </row>
    <row r="21" spans="1:55" s="140" customFormat="1" ht="16.5" customHeight="1">
      <c r="A21" s="13">
        <v>64</v>
      </c>
      <c r="B21" s="14">
        <v>1233</v>
      </c>
      <c r="C21" s="15" t="s">
        <v>74</v>
      </c>
      <c r="D21" s="217"/>
      <c r="E21" s="31"/>
      <c r="F21" s="31"/>
      <c r="G21" s="31"/>
      <c r="H21" s="31"/>
      <c r="I21" s="163"/>
      <c r="J21" s="163"/>
      <c r="K21" s="163"/>
      <c r="L21" s="32"/>
      <c r="M21" s="32"/>
      <c r="N21" s="32"/>
      <c r="O21" s="32"/>
      <c r="P21" s="217"/>
      <c r="Q21" s="209" t="s">
        <v>484</v>
      </c>
      <c r="R21" s="210"/>
      <c r="S21" s="210"/>
      <c r="T21" s="210"/>
      <c r="U21" s="210"/>
      <c r="V21" s="210"/>
      <c r="W21" s="150"/>
      <c r="X21" s="150"/>
      <c r="Y21" s="150"/>
      <c r="Z21" s="150"/>
      <c r="AA21" s="46"/>
      <c r="AB21" s="5"/>
      <c r="AC21" s="5"/>
      <c r="AD21" s="5"/>
      <c r="AE21" s="5"/>
      <c r="AF21" s="17"/>
      <c r="AG21" s="17"/>
      <c r="AH21" s="5"/>
      <c r="AI21" s="18"/>
      <c r="AJ21" s="19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1"/>
      <c r="AV21" s="22"/>
      <c r="AW21" s="23"/>
      <c r="AX21" s="65" t="s">
        <v>967</v>
      </c>
      <c r="AY21" s="68" t="s">
        <v>968</v>
      </c>
      <c r="AZ21" s="199">
        <v>0.5</v>
      </c>
      <c r="BA21" s="199"/>
      <c r="BB21" s="151">
        <f>ROUND(W22*(1+AZ21),0)</f>
        <v>522</v>
      </c>
      <c r="BC21" s="29"/>
    </row>
    <row r="22" spans="1:55" s="140" customFormat="1" ht="16.5" customHeight="1">
      <c r="A22" s="13">
        <v>64</v>
      </c>
      <c r="B22" s="14">
        <v>1234</v>
      </c>
      <c r="C22" s="15" t="s">
        <v>75</v>
      </c>
      <c r="D22" s="217"/>
      <c r="E22" s="31"/>
      <c r="F22" s="31"/>
      <c r="G22" s="31"/>
      <c r="H22" s="31"/>
      <c r="I22" s="163"/>
      <c r="J22" s="163"/>
      <c r="K22" s="163"/>
      <c r="L22" s="32"/>
      <c r="M22" s="32"/>
      <c r="N22" s="32"/>
      <c r="O22" s="32"/>
      <c r="P22" s="217"/>
      <c r="Q22" s="213"/>
      <c r="R22" s="214"/>
      <c r="S22" s="214"/>
      <c r="T22" s="214"/>
      <c r="U22" s="214"/>
      <c r="V22" s="214"/>
      <c r="W22" s="206">
        <f>'伴_単一日中早朝夜間'!L16-'伴_単一日中早朝夜間'!L10</f>
        <v>348</v>
      </c>
      <c r="X22" s="206"/>
      <c r="Y22" s="32" t="s">
        <v>905</v>
      </c>
      <c r="Z22" s="32"/>
      <c r="AA22" s="48"/>
      <c r="AB22" s="25"/>
      <c r="AC22" s="11"/>
      <c r="AD22" s="11"/>
      <c r="AE22" s="11"/>
      <c r="AF22" s="26"/>
      <c r="AG22" s="26"/>
      <c r="AH22" s="148"/>
      <c r="AI22" s="148"/>
      <c r="AJ22" s="152"/>
      <c r="AK22" s="27" t="s">
        <v>869</v>
      </c>
      <c r="AL22" s="11"/>
      <c r="AM22" s="11"/>
      <c r="AN22" s="11"/>
      <c r="AO22" s="11"/>
      <c r="AP22" s="11"/>
      <c r="AQ22" s="11"/>
      <c r="AR22" s="11"/>
      <c r="AS22" s="11"/>
      <c r="AT22" s="11"/>
      <c r="AU22" s="28" t="s">
        <v>617</v>
      </c>
      <c r="AV22" s="188">
        <v>1</v>
      </c>
      <c r="AW22" s="189"/>
      <c r="AX22" s="65"/>
      <c r="AY22" s="66"/>
      <c r="AZ22" s="66"/>
      <c r="BA22" s="35" t="s">
        <v>931</v>
      </c>
      <c r="BB22" s="151">
        <f>ROUND(W22*AV22*(1+AZ21),0)</f>
        <v>522</v>
      </c>
      <c r="BC22" s="29"/>
    </row>
    <row r="23" spans="1:55" s="140" customFormat="1" ht="16.5" customHeight="1">
      <c r="A23" s="13">
        <v>64</v>
      </c>
      <c r="B23" s="14">
        <v>1235</v>
      </c>
      <c r="C23" s="15" t="s">
        <v>76</v>
      </c>
      <c r="D23" s="217"/>
      <c r="E23" s="31"/>
      <c r="F23" s="31"/>
      <c r="G23" s="31"/>
      <c r="H23" s="31"/>
      <c r="I23" s="163"/>
      <c r="J23" s="163"/>
      <c r="K23" s="163"/>
      <c r="L23" s="32"/>
      <c r="M23" s="32"/>
      <c r="N23" s="32"/>
      <c r="O23" s="32"/>
      <c r="P23" s="217"/>
      <c r="Q23" s="209" t="s">
        <v>485</v>
      </c>
      <c r="R23" s="210"/>
      <c r="S23" s="210"/>
      <c r="T23" s="210"/>
      <c r="U23" s="210"/>
      <c r="V23" s="210"/>
      <c r="W23" s="150"/>
      <c r="X23" s="150"/>
      <c r="Y23" s="150"/>
      <c r="Z23" s="150"/>
      <c r="AA23" s="19"/>
      <c r="AB23" s="5"/>
      <c r="AC23" s="5"/>
      <c r="AD23" s="5"/>
      <c r="AE23" s="5"/>
      <c r="AF23" s="17"/>
      <c r="AG23" s="17"/>
      <c r="AH23" s="5"/>
      <c r="AI23" s="18"/>
      <c r="AJ23" s="19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1"/>
      <c r="AV23" s="22"/>
      <c r="AW23" s="23"/>
      <c r="AX23" s="65"/>
      <c r="AY23" s="66"/>
      <c r="AZ23" s="66"/>
      <c r="BA23" s="67"/>
      <c r="BB23" s="151">
        <f>ROUND(W24*(1+AZ21),0)</f>
        <v>647</v>
      </c>
      <c r="BC23" s="29"/>
    </row>
    <row r="24" spans="1:55" s="140" customFormat="1" ht="16.5" customHeight="1">
      <c r="A24" s="13">
        <v>64</v>
      </c>
      <c r="B24" s="14">
        <v>1236</v>
      </c>
      <c r="C24" s="15" t="s">
        <v>77</v>
      </c>
      <c r="D24" s="217"/>
      <c r="E24" s="31"/>
      <c r="F24" s="31"/>
      <c r="G24" s="31"/>
      <c r="H24" s="31"/>
      <c r="I24" s="163"/>
      <c r="J24" s="163"/>
      <c r="K24" s="163"/>
      <c r="L24" s="32"/>
      <c r="M24" s="32"/>
      <c r="N24" s="32"/>
      <c r="O24" s="32"/>
      <c r="P24" s="217"/>
      <c r="Q24" s="213"/>
      <c r="R24" s="214"/>
      <c r="S24" s="214"/>
      <c r="T24" s="214"/>
      <c r="U24" s="214"/>
      <c r="V24" s="214"/>
      <c r="W24" s="206">
        <f>'伴_単一日中早朝夜間'!L18-'伴_単一日中早朝夜間'!L10</f>
        <v>431</v>
      </c>
      <c r="X24" s="206"/>
      <c r="Y24" s="32" t="s">
        <v>905</v>
      </c>
      <c r="Z24" s="32"/>
      <c r="AA24" s="48"/>
      <c r="AB24" s="25"/>
      <c r="AC24" s="11"/>
      <c r="AD24" s="11"/>
      <c r="AE24" s="11"/>
      <c r="AF24" s="26"/>
      <c r="AG24" s="26"/>
      <c r="AH24" s="148"/>
      <c r="AI24" s="148"/>
      <c r="AJ24" s="152"/>
      <c r="AK24" s="27" t="s">
        <v>869</v>
      </c>
      <c r="AL24" s="11"/>
      <c r="AM24" s="11"/>
      <c r="AN24" s="11"/>
      <c r="AO24" s="11"/>
      <c r="AP24" s="11"/>
      <c r="AQ24" s="11"/>
      <c r="AR24" s="11"/>
      <c r="AS24" s="11"/>
      <c r="AT24" s="11"/>
      <c r="AU24" s="28" t="s">
        <v>617</v>
      </c>
      <c r="AV24" s="188">
        <v>1</v>
      </c>
      <c r="AW24" s="189"/>
      <c r="AX24" s="65"/>
      <c r="AY24" s="66"/>
      <c r="AZ24" s="66"/>
      <c r="BA24" s="67"/>
      <c r="BB24" s="151">
        <f>ROUND(W24*AV24*(1+AZ21),0)</f>
        <v>647</v>
      </c>
      <c r="BC24" s="29"/>
    </row>
    <row r="25" spans="1:55" s="140" customFormat="1" ht="16.5" customHeight="1">
      <c r="A25" s="13">
        <v>64</v>
      </c>
      <c r="B25" s="14">
        <v>1237</v>
      </c>
      <c r="C25" s="15" t="s">
        <v>78</v>
      </c>
      <c r="D25" s="217"/>
      <c r="E25" s="192" t="s">
        <v>947</v>
      </c>
      <c r="F25" s="193"/>
      <c r="G25" s="193"/>
      <c r="H25" s="193"/>
      <c r="I25" s="193"/>
      <c r="J25" s="193"/>
      <c r="K25" s="193"/>
      <c r="L25" s="193"/>
      <c r="M25" s="193"/>
      <c r="N25" s="193"/>
      <c r="O25" s="243"/>
      <c r="P25" s="217"/>
      <c r="Q25" s="209" t="s">
        <v>482</v>
      </c>
      <c r="R25" s="210"/>
      <c r="S25" s="210"/>
      <c r="T25" s="210"/>
      <c r="U25" s="210"/>
      <c r="V25" s="210"/>
      <c r="W25" s="150"/>
      <c r="X25" s="150"/>
      <c r="Y25" s="150"/>
      <c r="Z25" s="150"/>
      <c r="AA25" s="46"/>
      <c r="AB25" s="5"/>
      <c r="AC25" s="5"/>
      <c r="AD25" s="5"/>
      <c r="AE25" s="5"/>
      <c r="AF25" s="17"/>
      <c r="AG25" s="17"/>
      <c r="AH25" s="5"/>
      <c r="AI25" s="18"/>
      <c r="AJ25" s="19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1"/>
      <c r="AV25" s="22"/>
      <c r="AW25" s="23"/>
      <c r="AX25" s="65"/>
      <c r="AY25" s="66"/>
      <c r="AZ25" s="66"/>
      <c r="BA25" s="67"/>
      <c r="BB25" s="151">
        <f>ROUND(W26*(1+AZ21),0)</f>
        <v>123</v>
      </c>
      <c r="BC25" s="29"/>
    </row>
    <row r="26" spans="1:55" s="140" customFormat="1" ht="16.5" customHeight="1">
      <c r="A26" s="13">
        <v>64</v>
      </c>
      <c r="B26" s="14">
        <v>1238</v>
      </c>
      <c r="C26" s="15" t="s">
        <v>79</v>
      </c>
      <c r="D26" s="217"/>
      <c r="E26" s="207"/>
      <c r="F26" s="208"/>
      <c r="G26" s="208"/>
      <c r="H26" s="208"/>
      <c r="I26" s="208"/>
      <c r="J26" s="208"/>
      <c r="K26" s="208"/>
      <c r="L26" s="208"/>
      <c r="M26" s="208"/>
      <c r="N26" s="208"/>
      <c r="O26" s="247"/>
      <c r="P26" s="217"/>
      <c r="Q26" s="213"/>
      <c r="R26" s="214"/>
      <c r="S26" s="214"/>
      <c r="T26" s="214"/>
      <c r="U26" s="214"/>
      <c r="V26" s="214"/>
      <c r="W26" s="206">
        <f>'伴_単一日中早朝夜間'!L14-'伴_単一日中早朝夜間'!L12</f>
        <v>82</v>
      </c>
      <c r="X26" s="206"/>
      <c r="Y26" s="32" t="s">
        <v>905</v>
      </c>
      <c r="Z26" s="146"/>
      <c r="AA26" s="48"/>
      <c r="AB26" s="25"/>
      <c r="AC26" s="11"/>
      <c r="AD26" s="11"/>
      <c r="AE26" s="11"/>
      <c r="AF26" s="26"/>
      <c r="AG26" s="26"/>
      <c r="AH26" s="148"/>
      <c r="AI26" s="148"/>
      <c r="AJ26" s="152"/>
      <c r="AK26" s="27" t="s">
        <v>869</v>
      </c>
      <c r="AL26" s="11"/>
      <c r="AM26" s="11"/>
      <c r="AN26" s="11"/>
      <c r="AO26" s="11"/>
      <c r="AP26" s="11"/>
      <c r="AQ26" s="11"/>
      <c r="AR26" s="11"/>
      <c r="AS26" s="11"/>
      <c r="AT26" s="11"/>
      <c r="AU26" s="28" t="s">
        <v>617</v>
      </c>
      <c r="AV26" s="188">
        <v>1</v>
      </c>
      <c r="AW26" s="189"/>
      <c r="AX26" s="65"/>
      <c r="AY26" s="66"/>
      <c r="AZ26" s="66"/>
      <c r="BA26" s="67"/>
      <c r="BB26" s="151">
        <f>ROUND(W26*AV26*(1+AZ21),0)</f>
        <v>123</v>
      </c>
      <c r="BC26" s="29"/>
    </row>
    <row r="27" spans="1:55" s="140" customFormat="1" ht="16.5" customHeight="1">
      <c r="A27" s="13">
        <v>64</v>
      </c>
      <c r="B27" s="14">
        <v>1239</v>
      </c>
      <c r="C27" s="15" t="s">
        <v>80</v>
      </c>
      <c r="D27" s="217"/>
      <c r="E27" s="31"/>
      <c r="F27" s="31"/>
      <c r="G27" s="31"/>
      <c r="H27" s="31"/>
      <c r="I27" s="163"/>
      <c r="J27" s="163"/>
      <c r="K27" s="163"/>
      <c r="L27" s="32"/>
      <c r="M27" s="32"/>
      <c r="N27" s="32"/>
      <c r="O27" s="33"/>
      <c r="P27" s="217"/>
      <c r="Q27" s="209" t="s">
        <v>483</v>
      </c>
      <c r="R27" s="210"/>
      <c r="S27" s="210"/>
      <c r="T27" s="210"/>
      <c r="U27" s="210"/>
      <c r="V27" s="210"/>
      <c r="W27" s="150"/>
      <c r="X27" s="150"/>
      <c r="Y27" s="150"/>
      <c r="Z27" s="150"/>
      <c r="AA27" s="46"/>
      <c r="AB27" s="5"/>
      <c r="AC27" s="5"/>
      <c r="AD27" s="5"/>
      <c r="AE27" s="5"/>
      <c r="AF27" s="17"/>
      <c r="AG27" s="17"/>
      <c r="AH27" s="5"/>
      <c r="AI27" s="18"/>
      <c r="AJ27" s="19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1"/>
      <c r="AV27" s="22"/>
      <c r="AW27" s="23"/>
      <c r="AX27" s="65"/>
      <c r="AY27" s="66"/>
      <c r="AZ27" s="66"/>
      <c r="BA27" s="67"/>
      <c r="BB27" s="151">
        <f>ROUND(W28*(1+AZ21),0)</f>
        <v>249</v>
      </c>
      <c r="BC27" s="29"/>
    </row>
    <row r="28" spans="1:55" s="140" customFormat="1" ht="16.5" customHeight="1">
      <c r="A28" s="13">
        <v>64</v>
      </c>
      <c r="B28" s="14">
        <v>1240</v>
      </c>
      <c r="C28" s="15" t="s">
        <v>81</v>
      </c>
      <c r="D28" s="217"/>
      <c r="E28" s="31"/>
      <c r="F28" s="31"/>
      <c r="G28" s="31"/>
      <c r="H28" s="31"/>
      <c r="I28" s="163"/>
      <c r="J28" s="163"/>
      <c r="K28" s="163"/>
      <c r="L28" s="32"/>
      <c r="M28" s="32"/>
      <c r="N28" s="32"/>
      <c r="O28" s="33"/>
      <c r="P28" s="217"/>
      <c r="Q28" s="213"/>
      <c r="R28" s="214"/>
      <c r="S28" s="214"/>
      <c r="T28" s="214"/>
      <c r="U28" s="214"/>
      <c r="V28" s="214"/>
      <c r="W28" s="206">
        <f>'伴_単一日中早朝夜間'!L16-'伴_単一日中早朝夜間'!L12</f>
        <v>166</v>
      </c>
      <c r="X28" s="206"/>
      <c r="Y28" s="32" t="s">
        <v>905</v>
      </c>
      <c r="Z28" s="146"/>
      <c r="AA28" s="48"/>
      <c r="AB28" s="25"/>
      <c r="AC28" s="11"/>
      <c r="AD28" s="11"/>
      <c r="AE28" s="11"/>
      <c r="AF28" s="26"/>
      <c r="AG28" s="26"/>
      <c r="AH28" s="148"/>
      <c r="AI28" s="148"/>
      <c r="AJ28" s="152"/>
      <c r="AK28" s="27" t="s">
        <v>869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28" t="s">
        <v>617</v>
      </c>
      <c r="AV28" s="188">
        <v>1</v>
      </c>
      <c r="AW28" s="189"/>
      <c r="AX28" s="65"/>
      <c r="AY28" s="66"/>
      <c r="AZ28" s="66"/>
      <c r="BA28" s="67"/>
      <c r="BB28" s="151">
        <f>ROUND(W28*AV28*(1+AZ21),0)</f>
        <v>249</v>
      </c>
      <c r="BC28" s="29"/>
    </row>
    <row r="29" spans="1:55" s="140" customFormat="1" ht="16.5" customHeight="1">
      <c r="A29" s="13">
        <v>64</v>
      </c>
      <c r="B29" s="14">
        <v>1241</v>
      </c>
      <c r="C29" s="15" t="s">
        <v>82</v>
      </c>
      <c r="D29" s="217"/>
      <c r="E29" s="31"/>
      <c r="F29" s="31"/>
      <c r="G29" s="31"/>
      <c r="H29" s="31"/>
      <c r="I29" s="163"/>
      <c r="J29" s="163"/>
      <c r="K29" s="163"/>
      <c r="L29" s="32"/>
      <c r="M29" s="32"/>
      <c r="N29" s="32"/>
      <c r="O29" s="32"/>
      <c r="P29" s="217"/>
      <c r="Q29" s="209" t="s">
        <v>484</v>
      </c>
      <c r="R29" s="210"/>
      <c r="S29" s="210"/>
      <c r="T29" s="210"/>
      <c r="U29" s="210"/>
      <c r="V29" s="210"/>
      <c r="W29" s="150"/>
      <c r="X29" s="150"/>
      <c r="Y29" s="150"/>
      <c r="Z29" s="150"/>
      <c r="AA29" s="46"/>
      <c r="AB29" s="5"/>
      <c r="AC29" s="5"/>
      <c r="AD29" s="5"/>
      <c r="AE29" s="5"/>
      <c r="AF29" s="17"/>
      <c r="AG29" s="17"/>
      <c r="AH29" s="5"/>
      <c r="AI29" s="18"/>
      <c r="AJ29" s="19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1"/>
      <c r="AV29" s="22"/>
      <c r="AW29" s="23"/>
      <c r="AX29" s="65"/>
      <c r="AY29" s="66"/>
      <c r="AZ29" s="66"/>
      <c r="BA29" s="67"/>
      <c r="BB29" s="151">
        <f>ROUND(W30*(1+AZ21),0)</f>
        <v>374</v>
      </c>
      <c r="BC29" s="29"/>
    </row>
    <row r="30" spans="1:55" s="140" customFormat="1" ht="16.5" customHeight="1">
      <c r="A30" s="13">
        <v>64</v>
      </c>
      <c r="B30" s="14">
        <v>1242</v>
      </c>
      <c r="C30" s="15" t="s">
        <v>83</v>
      </c>
      <c r="D30" s="217"/>
      <c r="E30" s="31"/>
      <c r="F30" s="31"/>
      <c r="G30" s="31"/>
      <c r="H30" s="31"/>
      <c r="I30" s="163"/>
      <c r="J30" s="163"/>
      <c r="K30" s="163"/>
      <c r="L30" s="32"/>
      <c r="M30" s="32"/>
      <c r="N30" s="32"/>
      <c r="O30" s="32"/>
      <c r="P30" s="217"/>
      <c r="Q30" s="213"/>
      <c r="R30" s="214"/>
      <c r="S30" s="214"/>
      <c r="T30" s="214"/>
      <c r="U30" s="214"/>
      <c r="V30" s="214"/>
      <c r="W30" s="206">
        <f>'伴_単一日中早朝夜間'!L18-'伴_単一日中早朝夜間'!L12</f>
        <v>249</v>
      </c>
      <c r="X30" s="206"/>
      <c r="Y30" s="32" t="s">
        <v>905</v>
      </c>
      <c r="Z30" s="146"/>
      <c r="AA30" s="48"/>
      <c r="AB30" s="25"/>
      <c r="AC30" s="11"/>
      <c r="AD30" s="11"/>
      <c r="AE30" s="11"/>
      <c r="AF30" s="26"/>
      <c r="AG30" s="26"/>
      <c r="AH30" s="148"/>
      <c r="AI30" s="148"/>
      <c r="AJ30" s="152"/>
      <c r="AK30" s="27" t="s">
        <v>869</v>
      </c>
      <c r="AL30" s="11"/>
      <c r="AM30" s="11"/>
      <c r="AN30" s="11"/>
      <c r="AO30" s="11"/>
      <c r="AP30" s="11"/>
      <c r="AQ30" s="11"/>
      <c r="AR30" s="11"/>
      <c r="AS30" s="11"/>
      <c r="AT30" s="11"/>
      <c r="AU30" s="28" t="s">
        <v>617</v>
      </c>
      <c r="AV30" s="188">
        <v>1</v>
      </c>
      <c r="AW30" s="189"/>
      <c r="AX30" s="65"/>
      <c r="AY30" s="66"/>
      <c r="AZ30" s="66"/>
      <c r="BA30" s="67"/>
      <c r="BB30" s="151">
        <f>ROUND(W30*AV30*(1+AZ21),0)</f>
        <v>374</v>
      </c>
      <c r="BC30" s="29"/>
    </row>
    <row r="31" spans="1:55" s="140" customFormat="1" ht="16.5" customHeight="1">
      <c r="A31" s="13">
        <v>64</v>
      </c>
      <c r="B31" s="14">
        <v>1243</v>
      </c>
      <c r="C31" s="15" t="s">
        <v>84</v>
      </c>
      <c r="D31" s="217"/>
      <c r="E31" s="192" t="s">
        <v>948</v>
      </c>
      <c r="F31" s="193"/>
      <c r="G31" s="193"/>
      <c r="H31" s="193"/>
      <c r="I31" s="193"/>
      <c r="J31" s="193"/>
      <c r="K31" s="193"/>
      <c r="L31" s="193"/>
      <c r="M31" s="193"/>
      <c r="N31" s="193"/>
      <c r="O31" s="243"/>
      <c r="P31" s="217"/>
      <c r="Q31" s="209" t="s">
        <v>482</v>
      </c>
      <c r="R31" s="210"/>
      <c r="S31" s="210"/>
      <c r="T31" s="210"/>
      <c r="U31" s="210"/>
      <c r="V31" s="210"/>
      <c r="W31" s="150"/>
      <c r="X31" s="150"/>
      <c r="Y31" s="150"/>
      <c r="Z31" s="150"/>
      <c r="AA31" s="46"/>
      <c r="AB31" s="5"/>
      <c r="AC31" s="5"/>
      <c r="AD31" s="5"/>
      <c r="AE31" s="5"/>
      <c r="AF31" s="17"/>
      <c r="AG31" s="17"/>
      <c r="AH31" s="5"/>
      <c r="AI31" s="18"/>
      <c r="AJ31" s="19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1"/>
      <c r="AV31" s="22"/>
      <c r="AW31" s="23"/>
      <c r="AX31" s="65"/>
      <c r="AY31" s="66"/>
      <c r="AZ31" s="66"/>
      <c r="BA31" s="67"/>
      <c r="BB31" s="151">
        <f>ROUND(W32*(1+AZ21),0)</f>
        <v>126</v>
      </c>
      <c r="BC31" s="29"/>
    </row>
    <row r="32" spans="1:55" s="140" customFormat="1" ht="16.5" customHeight="1">
      <c r="A32" s="13">
        <v>64</v>
      </c>
      <c r="B32" s="14">
        <v>1244</v>
      </c>
      <c r="C32" s="15" t="s">
        <v>85</v>
      </c>
      <c r="D32" s="217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47"/>
      <c r="P32" s="217"/>
      <c r="Q32" s="213"/>
      <c r="R32" s="214"/>
      <c r="S32" s="214"/>
      <c r="T32" s="214"/>
      <c r="U32" s="214"/>
      <c r="V32" s="214"/>
      <c r="W32" s="206">
        <f>'伴_単一日中早朝夜間'!L16-'伴_単一日中早朝夜間'!L14</f>
        <v>84</v>
      </c>
      <c r="X32" s="206"/>
      <c r="Y32" s="32" t="s">
        <v>905</v>
      </c>
      <c r="Z32" s="146"/>
      <c r="AA32" s="48"/>
      <c r="AB32" s="25"/>
      <c r="AC32" s="11"/>
      <c r="AD32" s="11"/>
      <c r="AE32" s="11"/>
      <c r="AF32" s="26"/>
      <c r="AG32" s="26"/>
      <c r="AH32" s="148"/>
      <c r="AI32" s="148"/>
      <c r="AJ32" s="152"/>
      <c r="AK32" s="27" t="s">
        <v>869</v>
      </c>
      <c r="AL32" s="11"/>
      <c r="AM32" s="11"/>
      <c r="AN32" s="11"/>
      <c r="AO32" s="11"/>
      <c r="AP32" s="11"/>
      <c r="AQ32" s="11"/>
      <c r="AR32" s="11"/>
      <c r="AS32" s="11"/>
      <c r="AT32" s="11"/>
      <c r="AU32" s="28" t="s">
        <v>617</v>
      </c>
      <c r="AV32" s="188">
        <v>1</v>
      </c>
      <c r="AW32" s="189"/>
      <c r="AX32" s="65"/>
      <c r="AY32" s="66"/>
      <c r="AZ32" s="66"/>
      <c r="BA32" s="67"/>
      <c r="BB32" s="151">
        <f>ROUND(W32*AV32*(1+AZ21),0)</f>
        <v>126</v>
      </c>
      <c r="BC32" s="29"/>
    </row>
    <row r="33" spans="1:55" s="140" customFormat="1" ht="16.5" customHeight="1">
      <c r="A33" s="13">
        <v>64</v>
      </c>
      <c r="B33" s="14">
        <v>1245</v>
      </c>
      <c r="C33" s="15" t="s">
        <v>86</v>
      </c>
      <c r="D33" s="217"/>
      <c r="E33" s="31"/>
      <c r="F33" s="31"/>
      <c r="G33" s="31"/>
      <c r="H33" s="31"/>
      <c r="I33" s="163"/>
      <c r="J33" s="163"/>
      <c r="K33" s="163"/>
      <c r="L33" s="32"/>
      <c r="M33" s="32"/>
      <c r="N33" s="32"/>
      <c r="O33" s="33"/>
      <c r="P33" s="217"/>
      <c r="Q33" s="209" t="s">
        <v>483</v>
      </c>
      <c r="R33" s="210"/>
      <c r="S33" s="210"/>
      <c r="T33" s="210"/>
      <c r="U33" s="210"/>
      <c r="V33" s="210"/>
      <c r="W33" s="150"/>
      <c r="X33" s="150"/>
      <c r="Y33" s="150"/>
      <c r="Z33" s="150"/>
      <c r="AA33" s="46"/>
      <c r="AB33" s="5"/>
      <c r="AC33" s="5"/>
      <c r="AD33" s="5"/>
      <c r="AE33" s="5"/>
      <c r="AF33" s="17"/>
      <c r="AG33" s="17"/>
      <c r="AH33" s="5"/>
      <c r="AI33" s="18"/>
      <c r="AJ33" s="19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1"/>
      <c r="AV33" s="22"/>
      <c r="AW33" s="23"/>
      <c r="AX33" s="65"/>
      <c r="AY33" s="66"/>
      <c r="AZ33" s="66"/>
      <c r="BA33" s="67"/>
      <c r="BB33" s="151">
        <f>ROUND(W34*(1+AZ21),0)</f>
        <v>251</v>
      </c>
      <c r="BC33" s="29"/>
    </row>
    <row r="34" spans="1:55" s="140" customFormat="1" ht="16.5" customHeight="1">
      <c r="A34" s="13">
        <v>64</v>
      </c>
      <c r="B34" s="14">
        <v>1246</v>
      </c>
      <c r="C34" s="15" t="s">
        <v>87</v>
      </c>
      <c r="D34" s="217"/>
      <c r="E34" s="31"/>
      <c r="F34" s="31"/>
      <c r="G34" s="31"/>
      <c r="H34" s="31"/>
      <c r="I34" s="163"/>
      <c r="J34" s="163"/>
      <c r="K34" s="163"/>
      <c r="L34" s="32"/>
      <c r="M34" s="32"/>
      <c r="N34" s="32"/>
      <c r="O34" s="33"/>
      <c r="P34" s="217"/>
      <c r="Q34" s="213"/>
      <c r="R34" s="214"/>
      <c r="S34" s="214"/>
      <c r="T34" s="214"/>
      <c r="U34" s="214"/>
      <c r="V34" s="214"/>
      <c r="W34" s="206">
        <f>'伴_単一日中早朝夜間'!L18-'伴_単一日中早朝夜間'!L14</f>
        <v>167</v>
      </c>
      <c r="X34" s="206"/>
      <c r="Y34" s="32" t="s">
        <v>905</v>
      </c>
      <c r="Z34" s="146"/>
      <c r="AA34" s="48"/>
      <c r="AB34" s="25"/>
      <c r="AC34" s="11"/>
      <c r="AD34" s="11"/>
      <c r="AE34" s="11"/>
      <c r="AF34" s="26"/>
      <c r="AG34" s="26"/>
      <c r="AH34" s="148"/>
      <c r="AI34" s="148"/>
      <c r="AJ34" s="152"/>
      <c r="AK34" s="27" t="s">
        <v>869</v>
      </c>
      <c r="AL34" s="11"/>
      <c r="AM34" s="11"/>
      <c r="AN34" s="11"/>
      <c r="AO34" s="11"/>
      <c r="AP34" s="11"/>
      <c r="AQ34" s="11"/>
      <c r="AR34" s="11"/>
      <c r="AS34" s="11"/>
      <c r="AT34" s="11"/>
      <c r="AU34" s="28" t="s">
        <v>617</v>
      </c>
      <c r="AV34" s="188">
        <v>1</v>
      </c>
      <c r="AW34" s="189"/>
      <c r="AX34" s="65"/>
      <c r="AY34" s="66"/>
      <c r="AZ34" s="66"/>
      <c r="BA34" s="67"/>
      <c r="BB34" s="151">
        <f>ROUND(W34*AV34*(1+AZ21),0)</f>
        <v>251</v>
      </c>
      <c r="BC34" s="29"/>
    </row>
    <row r="35" spans="1:55" s="140" customFormat="1" ht="16.5" customHeight="1">
      <c r="A35" s="13">
        <v>64</v>
      </c>
      <c r="B35" s="14">
        <v>1247</v>
      </c>
      <c r="C35" s="15" t="s">
        <v>88</v>
      </c>
      <c r="D35" s="217"/>
      <c r="E35" s="192" t="s">
        <v>89</v>
      </c>
      <c r="F35" s="193"/>
      <c r="G35" s="193"/>
      <c r="H35" s="193"/>
      <c r="I35" s="193"/>
      <c r="J35" s="193"/>
      <c r="K35" s="193"/>
      <c r="L35" s="193"/>
      <c r="M35" s="193"/>
      <c r="N35" s="193"/>
      <c r="O35" s="243"/>
      <c r="P35" s="217"/>
      <c r="Q35" s="209" t="s">
        <v>482</v>
      </c>
      <c r="R35" s="210"/>
      <c r="S35" s="210"/>
      <c r="T35" s="210"/>
      <c r="U35" s="210"/>
      <c r="V35" s="210"/>
      <c r="W35" s="150"/>
      <c r="X35" s="150"/>
      <c r="Y35" s="150"/>
      <c r="Z35" s="150"/>
      <c r="AA35" s="46"/>
      <c r="AB35" s="5"/>
      <c r="AC35" s="5"/>
      <c r="AD35" s="5"/>
      <c r="AE35" s="5"/>
      <c r="AF35" s="17"/>
      <c r="AG35" s="17"/>
      <c r="AH35" s="5"/>
      <c r="AI35" s="18"/>
      <c r="AJ35" s="19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1"/>
      <c r="AV35" s="22"/>
      <c r="AW35" s="23"/>
      <c r="AX35" s="65"/>
      <c r="AY35" s="66"/>
      <c r="AZ35" s="66"/>
      <c r="BA35" s="67"/>
      <c r="BB35" s="151">
        <f>ROUND(W36*(1+AZ21),0)</f>
        <v>125</v>
      </c>
      <c r="BC35" s="29"/>
    </row>
    <row r="36" spans="1:55" s="140" customFormat="1" ht="16.5" customHeight="1">
      <c r="A36" s="13">
        <v>64</v>
      </c>
      <c r="B36" s="14">
        <v>1248</v>
      </c>
      <c r="C36" s="15" t="s">
        <v>90</v>
      </c>
      <c r="D36" s="218"/>
      <c r="E36" s="194"/>
      <c r="F36" s="195"/>
      <c r="G36" s="195"/>
      <c r="H36" s="195"/>
      <c r="I36" s="195"/>
      <c r="J36" s="195"/>
      <c r="K36" s="195"/>
      <c r="L36" s="195"/>
      <c r="M36" s="195"/>
      <c r="N36" s="195"/>
      <c r="O36" s="245"/>
      <c r="P36" s="218"/>
      <c r="Q36" s="213"/>
      <c r="R36" s="214"/>
      <c r="S36" s="214"/>
      <c r="T36" s="214"/>
      <c r="U36" s="214"/>
      <c r="V36" s="214"/>
      <c r="W36" s="205">
        <f>'伴_単一日中早朝夜間'!L18-'伴_単一日中早朝夜間'!L16</f>
        <v>83</v>
      </c>
      <c r="X36" s="205"/>
      <c r="Y36" s="11" t="s">
        <v>905</v>
      </c>
      <c r="Z36" s="148"/>
      <c r="AA36" s="94"/>
      <c r="AB36" s="25"/>
      <c r="AC36" s="11"/>
      <c r="AD36" s="11"/>
      <c r="AE36" s="11"/>
      <c r="AF36" s="26"/>
      <c r="AG36" s="26"/>
      <c r="AH36" s="148"/>
      <c r="AI36" s="148"/>
      <c r="AJ36" s="152"/>
      <c r="AK36" s="27" t="s">
        <v>869</v>
      </c>
      <c r="AL36" s="11"/>
      <c r="AM36" s="11"/>
      <c r="AN36" s="11"/>
      <c r="AO36" s="11"/>
      <c r="AP36" s="11"/>
      <c r="AQ36" s="11"/>
      <c r="AR36" s="11"/>
      <c r="AS36" s="11"/>
      <c r="AT36" s="11"/>
      <c r="AU36" s="28" t="s">
        <v>617</v>
      </c>
      <c r="AV36" s="188">
        <v>1</v>
      </c>
      <c r="AW36" s="189"/>
      <c r="AX36" s="110"/>
      <c r="AY36" s="100"/>
      <c r="AZ36" s="100"/>
      <c r="BA36" s="111"/>
      <c r="BB36" s="154">
        <f>ROUND(W36*AV36*(1+AZ21),0)</f>
        <v>125</v>
      </c>
      <c r="BC36" s="98"/>
    </row>
    <row r="37" spans="1:27" ht="16.5" customHeight="1">
      <c r="A37" s="1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</row>
    <row r="38" spans="1:27" ht="16.5" customHeight="1">
      <c r="A38" s="1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</row>
    <row r="39" spans="1:55" s="140" customFormat="1" ht="16.5" customHeight="1">
      <c r="A39" s="37"/>
      <c r="B39" s="37"/>
      <c r="C39" s="32"/>
      <c r="D39" s="32"/>
      <c r="E39" s="32"/>
      <c r="F39" s="32"/>
      <c r="G39" s="32"/>
      <c r="H39" s="32"/>
      <c r="I39" s="32"/>
      <c r="J39" s="32"/>
      <c r="K39" s="38"/>
      <c r="L39" s="32"/>
      <c r="M39" s="32"/>
      <c r="N39" s="32"/>
      <c r="O39" s="32"/>
      <c r="P39" s="32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32"/>
      <c r="AC39" s="32"/>
      <c r="AD39" s="32"/>
      <c r="AE39" s="32"/>
      <c r="AF39" s="32"/>
      <c r="AG39" s="35"/>
      <c r="AH39" s="32"/>
      <c r="AI39" s="39"/>
      <c r="AJ39" s="40"/>
      <c r="AK39" s="32"/>
      <c r="AL39" s="32"/>
      <c r="AM39" s="32"/>
      <c r="AN39" s="39"/>
      <c r="AO39" s="40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41"/>
      <c r="BC39" s="146"/>
    </row>
    <row r="40" spans="1:55" s="140" customFormat="1" ht="16.5" customHeight="1">
      <c r="A40" s="37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32"/>
      <c r="AC40" s="32"/>
      <c r="AD40" s="32"/>
      <c r="AE40" s="32"/>
      <c r="AF40" s="32"/>
      <c r="AG40" s="35"/>
      <c r="AH40" s="32"/>
      <c r="AI40" s="35"/>
      <c r="AJ40" s="40"/>
      <c r="AK40" s="32"/>
      <c r="AL40" s="32"/>
      <c r="AM40" s="32"/>
      <c r="AN40" s="39"/>
      <c r="AO40" s="40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41"/>
      <c r="BC40" s="146"/>
    </row>
    <row r="41" spans="1:55" s="140" customFormat="1" ht="16.5" customHeight="1">
      <c r="A41" s="37"/>
      <c r="B41" s="3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32"/>
      <c r="AC41" s="32"/>
      <c r="AD41" s="32"/>
      <c r="AE41" s="32"/>
      <c r="AF41" s="32"/>
      <c r="AG41" s="35"/>
      <c r="AH41" s="32"/>
      <c r="AI41" s="35"/>
      <c r="AJ41" s="40"/>
      <c r="AK41" s="32"/>
      <c r="AL41" s="32"/>
      <c r="AM41" s="32"/>
      <c r="AN41" s="42"/>
      <c r="AO41" s="4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41"/>
      <c r="BC41" s="146"/>
    </row>
    <row r="42" spans="1:55" s="140" customFormat="1" ht="16.5" customHeight="1">
      <c r="A42" s="37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32"/>
      <c r="AC42" s="32"/>
      <c r="AD42" s="32"/>
      <c r="AE42" s="32"/>
      <c r="AF42" s="43"/>
      <c r="AG42" s="157"/>
      <c r="AH42" s="146"/>
      <c r="AI42" s="157"/>
      <c r="AJ42" s="40"/>
      <c r="AK42" s="32"/>
      <c r="AL42" s="32"/>
      <c r="AM42" s="32"/>
      <c r="AN42" s="39"/>
      <c r="AO42" s="40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41"/>
      <c r="BC42" s="146"/>
    </row>
    <row r="43" spans="1:55" s="140" customFormat="1" ht="16.5" customHeight="1">
      <c r="A43" s="37"/>
      <c r="B43" s="3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32"/>
      <c r="AC43" s="32"/>
      <c r="AD43" s="32"/>
      <c r="AE43" s="32"/>
      <c r="AF43" s="35"/>
      <c r="AG43" s="39"/>
      <c r="AH43" s="32"/>
      <c r="AI43" s="35"/>
      <c r="AJ43" s="40"/>
      <c r="AK43" s="32"/>
      <c r="AL43" s="32"/>
      <c r="AM43" s="32"/>
      <c r="AN43" s="39"/>
      <c r="AO43" s="40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41"/>
      <c r="BC43" s="146"/>
    </row>
    <row r="44" spans="1:55" s="140" customFormat="1" ht="16.5" customHeight="1">
      <c r="A44" s="37"/>
      <c r="B44" s="3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32"/>
      <c r="AC44" s="32"/>
      <c r="AD44" s="32"/>
      <c r="AE44" s="32"/>
      <c r="AF44" s="32"/>
      <c r="AG44" s="35"/>
      <c r="AH44" s="32"/>
      <c r="AI44" s="35"/>
      <c r="AJ44" s="40"/>
      <c r="AK44" s="32"/>
      <c r="AL44" s="32"/>
      <c r="AM44" s="32"/>
      <c r="AN44" s="42"/>
      <c r="AO44" s="4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41"/>
      <c r="BC44" s="146"/>
    </row>
    <row r="45" spans="1:55" s="140" customFormat="1" ht="16.5" customHeight="1">
      <c r="A45" s="37"/>
      <c r="B45" s="3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32"/>
      <c r="AC45" s="32"/>
      <c r="AD45" s="32"/>
      <c r="AE45" s="32"/>
      <c r="AF45" s="32"/>
      <c r="AG45" s="35"/>
      <c r="AH45" s="32"/>
      <c r="AI45" s="39"/>
      <c r="AJ45" s="40"/>
      <c r="AK45" s="32"/>
      <c r="AL45" s="32"/>
      <c r="AM45" s="32"/>
      <c r="AN45" s="39"/>
      <c r="AO45" s="40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41"/>
      <c r="BC45" s="146"/>
    </row>
    <row r="46" spans="17:27" ht="16.5" customHeight="1"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</row>
    <row r="47" spans="17:27" ht="16.5" customHeight="1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7:27" ht="16.5" customHeight="1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7:27" ht="16.5" customHeight="1"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  <row r="50" spans="17:27" ht="16.5" customHeight="1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17:27" ht="16.5" customHeight="1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17:27" ht="16.5" customHeight="1"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53" spans="17:27" ht="16.5" customHeight="1"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</sheetData>
  <sheetProtection/>
  <mergeCells count="55">
    <mergeCell ref="Q17:V18"/>
    <mergeCell ref="E25:O26"/>
    <mergeCell ref="E31:O32"/>
    <mergeCell ref="Q31:V32"/>
    <mergeCell ref="Q29:V30"/>
    <mergeCell ref="Q27:V28"/>
    <mergeCell ref="Q25:V26"/>
    <mergeCell ref="E17:O18"/>
    <mergeCell ref="Q19:V20"/>
    <mergeCell ref="Q23:V24"/>
    <mergeCell ref="E7:O8"/>
    <mergeCell ref="Q15:V16"/>
    <mergeCell ref="Q13:V14"/>
    <mergeCell ref="Q11:V12"/>
    <mergeCell ref="Q9:V10"/>
    <mergeCell ref="Q7:V8"/>
    <mergeCell ref="Q21:V22"/>
    <mergeCell ref="Q35:V36"/>
    <mergeCell ref="Q33:V34"/>
    <mergeCell ref="W34:X34"/>
    <mergeCell ref="W32:X32"/>
    <mergeCell ref="W30:X30"/>
    <mergeCell ref="W28:X28"/>
    <mergeCell ref="W36:X36"/>
    <mergeCell ref="AV30:AW30"/>
    <mergeCell ref="W16:X16"/>
    <mergeCell ref="W18:X18"/>
    <mergeCell ref="W20:X20"/>
    <mergeCell ref="W24:X24"/>
    <mergeCell ref="W22:X22"/>
    <mergeCell ref="W26:X26"/>
    <mergeCell ref="AA5:AD5"/>
    <mergeCell ref="AV14:AW14"/>
    <mergeCell ref="AV20:AW20"/>
    <mergeCell ref="AV16:AW16"/>
    <mergeCell ref="AV18:AW18"/>
    <mergeCell ref="AV8:AW8"/>
    <mergeCell ref="AV10:AW10"/>
    <mergeCell ref="AV12:AW12"/>
    <mergeCell ref="AX19:BA20"/>
    <mergeCell ref="AZ21:BA21"/>
    <mergeCell ref="AV22:AW22"/>
    <mergeCell ref="AV28:AW28"/>
    <mergeCell ref="AV26:AW26"/>
    <mergeCell ref="AV24:AW24"/>
    <mergeCell ref="AV34:AW34"/>
    <mergeCell ref="AV36:AW36"/>
    <mergeCell ref="D7:D36"/>
    <mergeCell ref="P7:P36"/>
    <mergeCell ref="W8:X8"/>
    <mergeCell ref="W10:X10"/>
    <mergeCell ref="W12:X12"/>
    <mergeCell ref="W14:X14"/>
    <mergeCell ref="E35:O36"/>
    <mergeCell ref="AV32:AW32"/>
  </mergeCells>
  <printOptions horizontalCentered="1" verticalCentered="1"/>
  <pageMargins left="0.7874015748031497" right="0.3937007874015748" top="0.3937007874015748" bottom="0.3937007874015748" header="0.5118110236220472" footer="0.31496062992125984"/>
  <pageSetup blackAndWhite="1" firstPageNumber="8" useFirstPageNumber="1" horizontalDpi="600" verticalDpi="600" orientation="portrait" paperSize="9" scale="48" r:id="rId1"/>
  <headerFooter alignWithMargins="0">
    <oddFooter>&amp;C&amp;"ＦＡ 丸ゴシックＭ,標準"&amp;P</oddFooter>
  </headerFooter>
  <rowBreaks count="1" manualBreakCount="1">
    <brk id="38" max="4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B95"/>
  <sheetViews>
    <sheetView view="pageBreakPreview" zoomScaleNormal="55" zoomScaleSheetLayoutView="100" workbookViewId="0" topLeftCell="D43">
      <selection activeCell="V44" sqref="V1:W16384"/>
    </sheetView>
  </sheetViews>
  <sheetFormatPr defaultColWidth="9.00390625" defaultRowHeight="16.5" customHeight="1"/>
  <cols>
    <col min="1" max="1" width="4.625" style="138" customWidth="1"/>
    <col min="2" max="2" width="7.625" style="138" customWidth="1"/>
    <col min="3" max="3" width="35.625" style="2" customWidth="1"/>
    <col min="4" max="9" width="3.875" style="138" customWidth="1"/>
    <col min="10" max="10" width="4.00390625" style="138" customWidth="1"/>
    <col min="11" max="14" width="4.00390625" style="2" customWidth="1"/>
    <col min="15" max="15" width="4.00390625" style="138" customWidth="1"/>
    <col min="16" max="21" width="3.625" style="138" customWidth="1"/>
    <col min="22" max="23" width="2.125" style="138" customWidth="1"/>
    <col min="24" max="25" width="1.625" style="138" customWidth="1"/>
    <col min="26" max="26" width="1.625" style="2" customWidth="1"/>
    <col min="27" max="30" width="1.625" style="138" customWidth="1"/>
    <col min="31" max="31" width="2.375" style="139" customWidth="1"/>
    <col min="32" max="32" width="2.375" style="138" customWidth="1"/>
    <col min="33" max="34" width="2.375" style="139" customWidth="1"/>
    <col min="35" max="51" width="2.375" style="138" customWidth="1"/>
    <col min="52" max="53" width="8.625" style="138" customWidth="1"/>
    <col min="54" max="54" width="2.75390625" style="138" customWidth="1"/>
    <col min="55" max="16384" width="9.00390625" style="138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34" ht="16.5" customHeight="1">
      <c r="A4" s="130"/>
      <c r="B4" s="130" t="s">
        <v>512</v>
      </c>
      <c r="C4" s="53"/>
      <c r="D4" s="140"/>
      <c r="E4" s="140"/>
      <c r="F4" s="140"/>
      <c r="G4" s="140"/>
      <c r="H4" s="140"/>
      <c r="I4" s="140"/>
      <c r="J4" s="140"/>
      <c r="K4" s="53"/>
      <c r="L4" s="53"/>
      <c r="M4" s="53"/>
      <c r="N4" s="53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53"/>
      <c r="AA4" s="140"/>
      <c r="AB4" s="140"/>
      <c r="AC4" s="140"/>
      <c r="AD4" s="140"/>
      <c r="AE4" s="169"/>
      <c r="AF4" s="140"/>
      <c r="AG4" s="169"/>
      <c r="AH4" s="169"/>
    </row>
    <row r="5" spans="1:54" s="140" customFormat="1" ht="16.5" customHeight="1">
      <c r="A5" s="3" t="s">
        <v>464</v>
      </c>
      <c r="B5" s="141"/>
      <c r="C5" s="4" t="s">
        <v>894</v>
      </c>
      <c r="D5" s="142"/>
      <c r="E5" s="143"/>
      <c r="F5" s="143"/>
      <c r="G5" s="143"/>
      <c r="H5" s="143"/>
      <c r="I5" s="143"/>
      <c r="J5" s="143"/>
      <c r="K5" s="5"/>
      <c r="L5" s="5"/>
      <c r="M5" s="5"/>
      <c r="N5" s="5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 t="s">
        <v>35</v>
      </c>
      <c r="AA5" s="143"/>
      <c r="AB5" s="143"/>
      <c r="AC5" s="143"/>
      <c r="AD5" s="6"/>
      <c r="AE5" s="144"/>
      <c r="AF5" s="143"/>
      <c r="AG5" s="144"/>
      <c r="AH5" s="144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7" t="s">
        <v>896</v>
      </c>
      <c r="BA5" s="7" t="s">
        <v>897</v>
      </c>
      <c r="BB5" s="146"/>
    </row>
    <row r="6" spans="1:54" s="140" customFormat="1" ht="16.5" customHeight="1">
      <c r="A6" s="8" t="s">
        <v>898</v>
      </c>
      <c r="B6" s="9" t="s">
        <v>899</v>
      </c>
      <c r="C6" s="10"/>
      <c r="D6" s="159"/>
      <c r="E6" s="160"/>
      <c r="F6" s="225" t="s">
        <v>466</v>
      </c>
      <c r="G6" s="225"/>
      <c r="H6" s="160"/>
      <c r="I6" s="161"/>
      <c r="J6" s="160"/>
      <c r="K6" s="60"/>
      <c r="L6" s="225" t="s">
        <v>467</v>
      </c>
      <c r="M6" s="225"/>
      <c r="N6" s="60"/>
      <c r="O6" s="161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1"/>
      <c r="AA6" s="148"/>
      <c r="AB6" s="148"/>
      <c r="AC6" s="148"/>
      <c r="AD6" s="148"/>
      <c r="AE6" s="149"/>
      <c r="AF6" s="148"/>
      <c r="AG6" s="149"/>
      <c r="AH6" s="149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2" t="s">
        <v>900</v>
      </c>
      <c r="BA6" s="12" t="s">
        <v>901</v>
      </c>
      <c r="BB6" s="146"/>
    </row>
    <row r="7" spans="1:53" s="140" customFormat="1" ht="16.5" customHeight="1">
      <c r="A7" s="13">
        <v>64</v>
      </c>
      <c r="B7" s="14">
        <v>1249</v>
      </c>
      <c r="C7" s="15" t="s">
        <v>662</v>
      </c>
      <c r="D7" s="192" t="s">
        <v>475</v>
      </c>
      <c r="E7" s="193"/>
      <c r="F7" s="193"/>
      <c r="G7" s="193"/>
      <c r="H7" s="193"/>
      <c r="I7" s="243"/>
      <c r="J7" s="192" t="s">
        <v>525</v>
      </c>
      <c r="K7" s="193"/>
      <c r="L7" s="193"/>
      <c r="M7" s="193"/>
      <c r="N7" s="193"/>
      <c r="O7" s="243"/>
      <c r="P7" s="209" t="s">
        <v>871</v>
      </c>
      <c r="Q7" s="210"/>
      <c r="R7" s="210"/>
      <c r="S7" s="210"/>
      <c r="T7" s="210"/>
      <c r="U7" s="244"/>
      <c r="V7" s="5"/>
      <c r="W7" s="5"/>
      <c r="X7" s="5"/>
      <c r="Y7" s="5"/>
      <c r="Z7" s="17"/>
      <c r="AA7" s="17"/>
      <c r="AB7" s="5"/>
      <c r="AC7" s="18"/>
      <c r="AD7" s="19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1"/>
      <c r="AP7" s="22"/>
      <c r="AQ7" s="23"/>
      <c r="AR7" s="260" t="s">
        <v>965</v>
      </c>
      <c r="AS7" s="261"/>
      <c r="AT7" s="261"/>
      <c r="AU7" s="262"/>
      <c r="AV7" s="257" t="s">
        <v>966</v>
      </c>
      <c r="AW7" s="258"/>
      <c r="AX7" s="258"/>
      <c r="AY7" s="259"/>
      <c r="AZ7" s="151">
        <f>ROUND(F9*(1+$AT$9)+L9*(1+$AX$9)+R8,0)</f>
        <v>980</v>
      </c>
      <c r="BA7" s="24" t="s">
        <v>477</v>
      </c>
    </row>
    <row r="8" spans="1:53" s="140" customFormat="1" ht="16.5" customHeight="1">
      <c r="A8" s="13">
        <v>64</v>
      </c>
      <c r="B8" s="14">
        <v>1250</v>
      </c>
      <c r="C8" s="15" t="s">
        <v>663</v>
      </c>
      <c r="D8" s="207"/>
      <c r="E8" s="208"/>
      <c r="F8" s="208"/>
      <c r="G8" s="208"/>
      <c r="H8" s="208"/>
      <c r="I8" s="247"/>
      <c r="J8" s="207"/>
      <c r="K8" s="208"/>
      <c r="L8" s="208"/>
      <c r="M8" s="208"/>
      <c r="N8" s="208"/>
      <c r="O8" s="247"/>
      <c r="P8" s="166"/>
      <c r="Q8" s="162"/>
      <c r="R8" s="206">
        <f>'伴_単一日中早朝夜間'!L16-'伴_単一日中早朝夜間'!L14</f>
        <v>84</v>
      </c>
      <c r="S8" s="206"/>
      <c r="T8" s="32" t="s">
        <v>905</v>
      </c>
      <c r="V8" s="25"/>
      <c r="W8" s="11"/>
      <c r="X8" s="11"/>
      <c r="Y8" s="11"/>
      <c r="Z8" s="26"/>
      <c r="AA8" s="26"/>
      <c r="AB8" s="148"/>
      <c r="AC8" s="148"/>
      <c r="AD8" s="152"/>
      <c r="AE8" s="27" t="s">
        <v>869</v>
      </c>
      <c r="AF8" s="11"/>
      <c r="AG8" s="11"/>
      <c r="AH8" s="11"/>
      <c r="AI8" s="11"/>
      <c r="AJ8" s="11"/>
      <c r="AK8" s="11"/>
      <c r="AL8" s="11"/>
      <c r="AM8" s="11"/>
      <c r="AN8" s="11"/>
      <c r="AO8" s="28" t="s">
        <v>960</v>
      </c>
      <c r="AP8" s="188">
        <v>1</v>
      </c>
      <c r="AQ8" s="189"/>
      <c r="AR8" s="263"/>
      <c r="AS8" s="264"/>
      <c r="AT8" s="264"/>
      <c r="AU8" s="265"/>
      <c r="AV8" s="233"/>
      <c r="AW8" s="234"/>
      <c r="AX8" s="234"/>
      <c r="AY8" s="235"/>
      <c r="AZ8" s="151">
        <f>ROUND(F9*AP8*(1+$AT$9)+L9*AP8*(1+$AX$9)+R8*AP8,0)</f>
        <v>980</v>
      </c>
      <c r="BA8" s="29"/>
    </row>
    <row r="9" spans="1:53" s="140" customFormat="1" ht="16.5" customHeight="1">
      <c r="A9" s="13">
        <v>64</v>
      </c>
      <c r="B9" s="14">
        <v>1251</v>
      </c>
      <c r="C9" s="15" t="s">
        <v>564</v>
      </c>
      <c r="D9" s="75"/>
      <c r="E9" s="168"/>
      <c r="F9" s="206">
        <f>'伴_単一日中早朝夜間'!L8</f>
        <v>255</v>
      </c>
      <c r="G9" s="206"/>
      <c r="H9" s="32" t="s">
        <v>905</v>
      </c>
      <c r="J9" s="69"/>
      <c r="K9" s="70"/>
      <c r="L9" s="206">
        <f>'伴_単一日中早朝夜間'!L14-'伴_単一日中早朝夜間'!L8</f>
        <v>411</v>
      </c>
      <c r="M9" s="206"/>
      <c r="N9" s="32" t="s">
        <v>905</v>
      </c>
      <c r="P9" s="248" t="s">
        <v>547</v>
      </c>
      <c r="Q9" s="249"/>
      <c r="R9" s="249"/>
      <c r="S9" s="249"/>
      <c r="T9" s="249"/>
      <c r="U9" s="250"/>
      <c r="V9" s="5"/>
      <c r="W9" s="5"/>
      <c r="X9" s="5"/>
      <c r="Y9" s="5"/>
      <c r="Z9" s="17"/>
      <c r="AA9" s="17"/>
      <c r="AB9" s="5"/>
      <c r="AC9" s="18"/>
      <c r="AD9" s="19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1"/>
      <c r="AP9" s="22"/>
      <c r="AQ9" s="23"/>
      <c r="AR9" s="156" t="s">
        <v>478</v>
      </c>
      <c r="AS9" s="35" t="s">
        <v>479</v>
      </c>
      <c r="AT9" s="204">
        <v>0.5</v>
      </c>
      <c r="AU9" s="222"/>
      <c r="AV9" s="49" t="s">
        <v>480</v>
      </c>
      <c r="AW9" s="35" t="s">
        <v>479</v>
      </c>
      <c r="AX9" s="204">
        <v>0.25</v>
      </c>
      <c r="AY9" s="222"/>
      <c r="AZ9" s="151">
        <f>ROUND(F9*(1+$AT$9)+L9*(1+$AX$9)+R10,0)</f>
        <v>1063</v>
      </c>
      <c r="BA9" s="29"/>
    </row>
    <row r="10" spans="1:53" s="140" customFormat="1" ht="16.5" customHeight="1">
      <c r="A10" s="13">
        <v>64</v>
      </c>
      <c r="B10" s="14">
        <v>1252</v>
      </c>
      <c r="C10" s="15" t="s">
        <v>664</v>
      </c>
      <c r="D10" s="166"/>
      <c r="E10" s="168"/>
      <c r="F10" s="168"/>
      <c r="G10" s="168"/>
      <c r="H10" s="168"/>
      <c r="I10" s="165"/>
      <c r="J10" s="69"/>
      <c r="K10" s="70"/>
      <c r="L10" s="70"/>
      <c r="M10" s="70"/>
      <c r="N10" s="70"/>
      <c r="O10" s="76"/>
      <c r="P10" s="255"/>
      <c r="Q10" s="256"/>
      <c r="R10" s="206">
        <f>'伴_単一日中早朝夜間'!L18-'伴_単一日中早朝夜間'!L14</f>
        <v>167</v>
      </c>
      <c r="S10" s="206"/>
      <c r="T10" s="32" t="s">
        <v>905</v>
      </c>
      <c r="V10" s="25"/>
      <c r="W10" s="11"/>
      <c r="X10" s="11"/>
      <c r="Y10" s="11"/>
      <c r="Z10" s="26"/>
      <c r="AA10" s="26"/>
      <c r="AB10" s="148"/>
      <c r="AC10" s="148"/>
      <c r="AD10" s="152"/>
      <c r="AE10" s="27" t="s">
        <v>869</v>
      </c>
      <c r="AF10" s="11"/>
      <c r="AG10" s="11"/>
      <c r="AH10" s="11"/>
      <c r="AI10" s="11"/>
      <c r="AJ10" s="11"/>
      <c r="AK10" s="11"/>
      <c r="AL10" s="11"/>
      <c r="AM10" s="11"/>
      <c r="AN10" s="11"/>
      <c r="AO10" s="28" t="s">
        <v>960</v>
      </c>
      <c r="AP10" s="188">
        <v>1</v>
      </c>
      <c r="AQ10" s="189"/>
      <c r="AR10" s="156"/>
      <c r="AS10" s="146"/>
      <c r="AT10" s="146"/>
      <c r="AU10" s="36" t="s">
        <v>931</v>
      </c>
      <c r="AV10" s="47"/>
      <c r="AW10" s="39"/>
      <c r="AX10" s="39"/>
      <c r="AY10" s="36" t="s">
        <v>931</v>
      </c>
      <c r="AZ10" s="151">
        <f>ROUND(F9*AP10*(1+$AT$9)+L9*AP10*(1+$AX$9)+R10*AP10,0)</f>
        <v>1063</v>
      </c>
      <c r="BA10" s="29"/>
    </row>
    <row r="11" spans="1:53" s="140" customFormat="1" ht="16.5" customHeight="1">
      <c r="A11" s="13">
        <v>64</v>
      </c>
      <c r="B11" s="14">
        <v>1253</v>
      </c>
      <c r="C11" s="15" t="s">
        <v>665</v>
      </c>
      <c r="D11" s="251" t="s">
        <v>527</v>
      </c>
      <c r="E11" s="252"/>
      <c r="F11" s="252"/>
      <c r="G11" s="252"/>
      <c r="H11" s="252"/>
      <c r="I11" s="253"/>
      <c r="J11" s="251" t="s">
        <v>526</v>
      </c>
      <c r="K11" s="252"/>
      <c r="L11" s="252"/>
      <c r="M11" s="252"/>
      <c r="N11" s="252"/>
      <c r="O11" s="253"/>
      <c r="P11" s="248" t="s">
        <v>476</v>
      </c>
      <c r="Q11" s="249"/>
      <c r="R11" s="249"/>
      <c r="S11" s="249"/>
      <c r="T11" s="249"/>
      <c r="U11" s="250"/>
      <c r="V11" s="5"/>
      <c r="W11" s="5"/>
      <c r="X11" s="5"/>
      <c r="Y11" s="5"/>
      <c r="Z11" s="17"/>
      <c r="AA11" s="17"/>
      <c r="AB11" s="5"/>
      <c r="AC11" s="18"/>
      <c r="AD11" s="19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1"/>
      <c r="AP11" s="22"/>
      <c r="AQ11" s="23"/>
      <c r="AR11" s="71"/>
      <c r="AS11" s="72"/>
      <c r="AT11" s="72"/>
      <c r="AU11" s="73"/>
      <c r="AV11" s="65"/>
      <c r="AW11" s="66"/>
      <c r="AX11" s="66"/>
      <c r="AY11" s="67"/>
      <c r="AZ11" s="151">
        <f>ROUND(E12*(1+$AT$9)+K12*(1+$AX$9)+R12,0)</f>
        <v>1121</v>
      </c>
      <c r="BA11" s="29"/>
    </row>
    <row r="12" spans="1:53" s="140" customFormat="1" ht="16.5" customHeight="1">
      <c r="A12" s="13">
        <v>64</v>
      </c>
      <c r="B12" s="14">
        <v>1254</v>
      </c>
      <c r="C12" s="15" t="s">
        <v>666</v>
      </c>
      <c r="D12" s="113" t="s">
        <v>630</v>
      </c>
      <c r="E12" s="206">
        <f>'伴_単一日中早朝夜間'!L10</f>
        <v>402</v>
      </c>
      <c r="F12" s="206"/>
      <c r="G12" s="32" t="s">
        <v>905</v>
      </c>
      <c r="I12" s="155"/>
      <c r="J12" s="113" t="s">
        <v>630</v>
      </c>
      <c r="K12" s="206">
        <f>'伴_単一日中早朝夜間'!L16-'伴_単一日中早朝夜間'!L10</f>
        <v>348</v>
      </c>
      <c r="L12" s="206"/>
      <c r="M12" s="32" t="s">
        <v>905</v>
      </c>
      <c r="P12" s="166"/>
      <c r="Q12" s="162"/>
      <c r="R12" s="206">
        <f>'伴_単一日中早朝夜間'!L18-'伴_単一日中早朝夜間'!L16</f>
        <v>83</v>
      </c>
      <c r="S12" s="206"/>
      <c r="T12" s="32" t="s">
        <v>905</v>
      </c>
      <c r="V12" s="25"/>
      <c r="W12" s="11"/>
      <c r="X12" s="11"/>
      <c r="Y12" s="11"/>
      <c r="Z12" s="26"/>
      <c r="AA12" s="26"/>
      <c r="AB12" s="148"/>
      <c r="AC12" s="148"/>
      <c r="AD12" s="152"/>
      <c r="AE12" s="27" t="s">
        <v>869</v>
      </c>
      <c r="AF12" s="11"/>
      <c r="AG12" s="11"/>
      <c r="AH12" s="11"/>
      <c r="AI12" s="11"/>
      <c r="AJ12" s="11"/>
      <c r="AK12" s="11"/>
      <c r="AL12" s="11"/>
      <c r="AM12" s="11"/>
      <c r="AN12" s="11"/>
      <c r="AO12" s="28" t="s">
        <v>960</v>
      </c>
      <c r="AP12" s="188">
        <v>1</v>
      </c>
      <c r="AQ12" s="189"/>
      <c r="AR12" s="71"/>
      <c r="AS12" s="72"/>
      <c r="AT12" s="72"/>
      <c r="AU12" s="73"/>
      <c r="AV12" s="65"/>
      <c r="AW12" s="66"/>
      <c r="AX12" s="66"/>
      <c r="AY12" s="67"/>
      <c r="AZ12" s="151">
        <f>ROUND(E12*AP12*(1+$AT$9)+K12*AP12*(1+$AX$9)+R12*AP12,0)</f>
        <v>1121</v>
      </c>
      <c r="BA12" s="29"/>
    </row>
    <row r="13" spans="1:53" s="140" customFormat="1" ht="16.5" customHeight="1">
      <c r="A13" s="13">
        <v>64</v>
      </c>
      <c r="B13" s="14">
        <v>1255</v>
      </c>
      <c r="C13" s="15" t="s">
        <v>667</v>
      </c>
      <c r="D13" s="192" t="s">
        <v>491</v>
      </c>
      <c r="E13" s="193"/>
      <c r="F13" s="193"/>
      <c r="G13" s="193"/>
      <c r="H13" s="193"/>
      <c r="I13" s="243"/>
      <c r="J13" s="192" t="s">
        <v>548</v>
      </c>
      <c r="K13" s="193"/>
      <c r="L13" s="193"/>
      <c r="M13" s="193"/>
      <c r="N13" s="193"/>
      <c r="O13" s="243"/>
      <c r="P13" s="248" t="s">
        <v>476</v>
      </c>
      <c r="Q13" s="249"/>
      <c r="R13" s="249"/>
      <c r="S13" s="249"/>
      <c r="T13" s="249"/>
      <c r="U13" s="250"/>
      <c r="V13" s="5"/>
      <c r="W13" s="5"/>
      <c r="X13" s="5"/>
      <c r="Y13" s="5"/>
      <c r="Z13" s="17"/>
      <c r="AA13" s="17"/>
      <c r="AB13" s="5"/>
      <c r="AC13" s="18"/>
      <c r="AD13" s="19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1"/>
      <c r="AP13" s="22"/>
      <c r="AQ13" s="23"/>
      <c r="AR13" s="71"/>
      <c r="AS13" s="72"/>
      <c r="AT13" s="72"/>
      <c r="AU13" s="73"/>
      <c r="AV13" s="65"/>
      <c r="AW13" s="66"/>
      <c r="AX13" s="66"/>
      <c r="AY13" s="67"/>
      <c r="AZ13" s="151">
        <f>ROUND(F15*(1+$AT$9)+L15*(1+$AX$9)+R14,0)</f>
        <v>876</v>
      </c>
      <c r="BA13" s="29"/>
    </row>
    <row r="14" spans="1:53" s="140" customFormat="1" ht="16.5" customHeight="1">
      <c r="A14" s="13">
        <v>64</v>
      </c>
      <c r="B14" s="14">
        <v>1256</v>
      </c>
      <c r="C14" s="15" t="s">
        <v>668</v>
      </c>
      <c r="D14" s="207"/>
      <c r="E14" s="208"/>
      <c r="F14" s="208"/>
      <c r="G14" s="208"/>
      <c r="H14" s="208"/>
      <c r="I14" s="247"/>
      <c r="J14" s="207"/>
      <c r="K14" s="208"/>
      <c r="L14" s="208"/>
      <c r="M14" s="208"/>
      <c r="N14" s="208"/>
      <c r="O14" s="247"/>
      <c r="P14" s="166"/>
      <c r="Q14" s="162"/>
      <c r="R14" s="206">
        <f>'伴_単一日中早朝夜間'!L14-'伴_単一日中早朝夜間'!L12</f>
        <v>82</v>
      </c>
      <c r="S14" s="206"/>
      <c r="T14" s="32" t="s">
        <v>905</v>
      </c>
      <c r="V14" s="25"/>
      <c r="W14" s="11"/>
      <c r="X14" s="11"/>
      <c r="Y14" s="11"/>
      <c r="Z14" s="26"/>
      <c r="AA14" s="26"/>
      <c r="AB14" s="148"/>
      <c r="AC14" s="148"/>
      <c r="AD14" s="152"/>
      <c r="AE14" s="27" t="s">
        <v>869</v>
      </c>
      <c r="AF14" s="11"/>
      <c r="AG14" s="11"/>
      <c r="AH14" s="11"/>
      <c r="AI14" s="11"/>
      <c r="AJ14" s="11"/>
      <c r="AK14" s="11"/>
      <c r="AL14" s="11"/>
      <c r="AM14" s="11"/>
      <c r="AN14" s="11"/>
      <c r="AO14" s="28" t="s">
        <v>960</v>
      </c>
      <c r="AP14" s="188">
        <v>1</v>
      </c>
      <c r="AQ14" s="189"/>
      <c r="AR14" s="71"/>
      <c r="AS14" s="72"/>
      <c r="AT14" s="72"/>
      <c r="AU14" s="73"/>
      <c r="AV14" s="65"/>
      <c r="AW14" s="66"/>
      <c r="AX14" s="66"/>
      <c r="AY14" s="67"/>
      <c r="AZ14" s="151">
        <f>ROUND(F15*AP14*(1+$AT$9)+L15*AP14*(1+$AX$9)+R14*AP14,0)</f>
        <v>876</v>
      </c>
      <c r="BA14" s="29"/>
    </row>
    <row r="15" spans="1:53" s="140" customFormat="1" ht="16.5" customHeight="1">
      <c r="A15" s="13">
        <v>64</v>
      </c>
      <c r="B15" s="14">
        <v>1257</v>
      </c>
      <c r="C15" s="15" t="s">
        <v>669</v>
      </c>
      <c r="D15" s="75"/>
      <c r="E15" s="168"/>
      <c r="F15" s="206">
        <f>'伴_単一日中早朝夜間'!L8</f>
        <v>255</v>
      </c>
      <c r="G15" s="206"/>
      <c r="H15" s="32" t="s">
        <v>905</v>
      </c>
      <c r="J15" s="69"/>
      <c r="K15" s="70"/>
      <c r="L15" s="206">
        <f>'伴_単一日中早朝夜間'!L12-'伴_単一日中早朝夜間'!L8</f>
        <v>329</v>
      </c>
      <c r="M15" s="206"/>
      <c r="N15" s="32" t="s">
        <v>905</v>
      </c>
      <c r="P15" s="248" t="s">
        <v>546</v>
      </c>
      <c r="Q15" s="249"/>
      <c r="R15" s="249"/>
      <c r="S15" s="249"/>
      <c r="T15" s="249"/>
      <c r="U15" s="250"/>
      <c r="V15" s="5"/>
      <c r="W15" s="5"/>
      <c r="X15" s="5"/>
      <c r="Y15" s="5"/>
      <c r="Z15" s="17"/>
      <c r="AA15" s="17"/>
      <c r="AB15" s="5"/>
      <c r="AC15" s="18"/>
      <c r="AD15" s="19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1"/>
      <c r="AP15" s="22"/>
      <c r="AQ15" s="23"/>
      <c r="AR15" s="71"/>
      <c r="AS15" s="72"/>
      <c r="AT15" s="72"/>
      <c r="AU15" s="73"/>
      <c r="AV15" s="65"/>
      <c r="AW15" s="66"/>
      <c r="AX15" s="66"/>
      <c r="AY15" s="67"/>
      <c r="AZ15" s="151">
        <f>ROUND(F15*(1+$AT$9)+L15*(1+$AX$9)+R16,0)</f>
        <v>960</v>
      </c>
      <c r="BA15" s="29"/>
    </row>
    <row r="16" spans="1:53" s="140" customFormat="1" ht="16.5" customHeight="1">
      <c r="A16" s="13">
        <v>64</v>
      </c>
      <c r="B16" s="14">
        <v>1258</v>
      </c>
      <c r="C16" s="15" t="s">
        <v>670</v>
      </c>
      <c r="D16" s="166"/>
      <c r="E16" s="168"/>
      <c r="F16" s="168"/>
      <c r="G16" s="168"/>
      <c r="H16" s="168"/>
      <c r="I16" s="165"/>
      <c r="J16" s="69"/>
      <c r="K16" s="70"/>
      <c r="L16" s="70"/>
      <c r="M16" s="70"/>
      <c r="N16" s="70"/>
      <c r="O16" s="76"/>
      <c r="P16" s="166"/>
      <c r="Q16" s="162"/>
      <c r="R16" s="206">
        <f>'伴_単一日中早朝夜間'!L16-'伴_単一日中早朝夜間'!L12</f>
        <v>166</v>
      </c>
      <c r="S16" s="206"/>
      <c r="T16" s="32" t="s">
        <v>905</v>
      </c>
      <c r="V16" s="25"/>
      <c r="W16" s="11"/>
      <c r="X16" s="11"/>
      <c r="Y16" s="11"/>
      <c r="Z16" s="26"/>
      <c r="AA16" s="26"/>
      <c r="AB16" s="148"/>
      <c r="AC16" s="148"/>
      <c r="AD16" s="152"/>
      <c r="AE16" s="27" t="s">
        <v>869</v>
      </c>
      <c r="AF16" s="11"/>
      <c r="AG16" s="11"/>
      <c r="AH16" s="11"/>
      <c r="AI16" s="11"/>
      <c r="AJ16" s="11"/>
      <c r="AK16" s="11"/>
      <c r="AL16" s="11"/>
      <c r="AM16" s="11"/>
      <c r="AN16" s="11"/>
      <c r="AO16" s="28" t="s">
        <v>960</v>
      </c>
      <c r="AP16" s="188">
        <v>1</v>
      </c>
      <c r="AQ16" s="189"/>
      <c r="AR16" s="71"/>
      <c r="AS16" s="72"/>
      <c r="AT16" s="72"/>
      <c r="AU16" s="73"/>
      <c r="AV16" s="65"/>
      <c r="AW16" s="66"/>
      <c r="AX16" s="66"/>
      <c r="AY16" s="67"/>
      <c r="AZ16" s="151">
        <f>ROUND(F15*AP16*(1+$AT$9)+L15*AP16*(1+$AX$9)+R16*AP16,0)</f>
        <v>960</v>
      </c>
      <c r="BA16" s="29"/>
    </row>
    <row r="17" spans="1:53" s="140" customFormat="1" ht="16.5" customHeight="1">
      <c r="A17" s="13">
        <v>64</v>
      </c>
      <c r="B17" s="14">
        <v>1259</v>
      </c>
      <c r="C17" s="15" t="s">
        <v>671</v>
      </c>
      <c r="D17" s="75"/>
      <c r="E17" s="168"/>
      <c r="F17" s="168"/>
      <c r="G17" s="168"/>
      <c r="H17" s="168"/>
      <c r="I17" s="165"/>
      <c r="J17" s="69"/>
      <c r="K17" s="70"/>
      <c r="L17" s="70"/>
      <c r="M17" s="70"/>
      <c r="N17" s="70"/>
      <c r="O17" s="76"/>
      <c r="P17" s="248" t="s">
        <v>1011</v>
      </c>
      <c r="Q17" s="249"/>
      <c r="R17" s="249"/>
      <c r="S17" s="249"/>
      <c r="T17" s="249"/>
      <c r="U17" s="250"/>
      <c r="V17" s="5"/>
      <c r="W17" s="5"/>
      <c r="X17" s="5"/>
      <c r="Y17" s="5"/>
      <c r="Z17" s="17"/>
      <c r="AA17" s="17"/>
      <c r="AB17" s="5"/>
      <c r="AC17" s="18"/>
      <c r="AD17" s="19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1"/>
      <c r="AP17" s="22"/>
      <c r="AQ17" s="23"/>
      <c r="AR17" s="71"/>
      <c r="AS17" s="72"/>
      <c r="AT17" s="72"/>
      <c r="AU17" s="73"/>
      <c r="AV17" s="65"/>
      <c r="AW17" s="66"/>
      <c r="AX17" s="66"/>
      <c r="AY17" s="67"/>
      <c r="AZ17" s="151">
        <f>ROUND(F15*(1+$AT$9)+L15*(1+$AX$9)+R18,0)</f>
        <v>1043</v>
      </c>
      <c r="BA17" s="29"/>
    </row>
    <row r="18" spans="1:53" s="140" customFormat="1" ht="16.5" customHeight="1">
      <c r="A18" s="13">
        <v>64</v>
      </c>
      <c r="B18" s="14">
        <v>1260</v>
      </c>
      <c r="C18" s="15" t="s">
        <v>672</v>
      </c>
      <c r="D18" s="166"/>
      <c r="E18" s="168"/>
      <c r="F18" s="168"/>
      <c r="G18" s="168"/>
      <c r="H18" s="168"/>
      <c r="I18" s="165"/>
      <c r="J18" s="69"/>
      <c r="K18" s="70"/>
      <c r="L18" s="70"/>
      <c r="M18" s="70"/>
      <c r="N18" s="70"/>
      <c r="O18" s="76"/>
      <c r="P18" s="113" t="s">
        <v>630</v>
      </c>
      <c r="Q18" s="87"/>
      <c r="R18" s="206">
        <f>'伴_単一日中早朝夜間'!L18-'伴_単一日中早朝夜間'!L12</f>
        <v>249</v>
      </c>
      <c r="S18" s="206"/>
      <c r="T18" s="32" t="s">
        <v>905</v>
      </c>
      <c r="V18" s="25"/>
      <c r="W18" s="11"/>
      <c r="X18" s="11"/>
      <c r="Y18" s="11"/>
      <c r="Z18" s="26"/>
      <c r="AA18" s="26"/>
      <c r="AB18" s="148"/>
      <c r="AC18" s="148"/>
      <c r="AD18" s="152"/>
      <c r="AE18" s="27" t="s">
        <v>869</v>
      </c>
      <c r="AF18" s="11"/>
      <c r="AG18" s="11"/>
      <c r="AH18" s="11"/>
      <c r="AI18" s="11"/>
      <c r="AJ18" s="11"/>
      <c r="AK18" s="11"/>
      <c r="AL18" s="11"/>
      <c r="AM18" s="11"/>
      <c r="AN18" s="11"/>
      <c r="AO18" s="28" t="s">
        <v>960</v>
      </c>
      <c r="AP18" s="188">
        <v>1</v>
      </c>
      <c r="AQ18" s="189"/>
      <c r="AR18" s="71"/>
      <c r="AS18" s="72"/>
      <c r="AT18" s="72"/>
      <c r="AU18" s="73"/>
      <c r="AV18" s="65"/>
      <c r="AW18" s="66"/>
      <c r="AX18" s="66"/>
      <c r="AY18" s="67"/>
      <c r="AZ18" s="151">
        <f>ROUND(F15*AP18*(1+$AT$9)+L15*AP18*(1+$AX$9)+R18*AP18,0)</f>
        <v>1043</v>
      </c>
      <c r="BA18" s="29"/>
    </row>
    <row r="19" spans="1:53" s="140" customFormat="1" ht="16.5" customHeight="1">
      <c r="A19" s="13">
        <v>64</v>
      </c>
      <c r="B19" s="14">
        <v>1261</v>
      </c>
      <c r="C19" s="15" t="s">
        <v>673</v>
      </c>
      <c r="D19" s="192" t="s">
        <v>528</v>
      </c>
      <c r="E19" s="193"/>
      <c r="F19" s="193"/>
      <c r="G19" s="193"/>
      <c r="H19" s="193"/>
      <c r="I19" s="243"/>
      <c r="J19" s="192" t="s">
        <v>548</v>
      </c>
      <c r="K19" s="193"/>
      <c r="L19" s="193"/>
      <c r="M19" s="193"/>
      <c r="N19" s="193"/>
      <c r="O19" s="243"/>
      <c r="P19" s="248" t="s">
        <v>476</v>
      </c>
      <c r="Q19" s="249"/>
      <c r="R19" s="249"/>
      <c r="S19" s="249"/>
      <c r="T19" s="249"/>
      <c r="U19" s="250"/>
      <c r="V19" s="5"/>
      <c r="W19" s="5"/>
      <c r="X19" s="5"/>
      <c r="Y19" s="5"/>
      <c r="Z19" s="17"/>
      <c r="AA19" s="17"/>
      <c r="AB19" s="5"/>
      <c r="AC19" s="18"/>
      <c r="AD19" s="19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1"/>
      <c r="AP19" s="22"/>
      <c r="AQ19" s="23"/>
      <c r="AR19" s="71"/>
      <c r="AS19" s="72"/>
      <c r="AT19" s="72"/>
      <c r="AU19" s="73"/>
      <c r="AV19" s="65"/>
      <c r="AW19" s="66"/>
      <c r="AX19" s="66"/>
      <c r="AY19" s="67"/>
      <c r="AZ19" s="151">
        <f>ROUND(F21*(1+$AT$9)+L21*(1+$AX$9)+R20,0)</f>
        <v>1017</v>
      </c>
      <c r="BA19" s="29"/>
    </row>
    <row r="20" spans="1:53" s="140" customFormat="1" ht="16.5" customHeight="1">
      <c r="A20" s="13">
        <v>64</v>
      </c>
      <c r="B20" s="14">
        <v>1262</v>
      </c>
      <c r="C20" s="15" t="s">
        <v>674</v>
      </c>
      <c r="D20" s="207"/>
      <c r="E20" s="208"/>
      <c r="F20" s="208"/>
      <c r="G20" s="208"/>
      <c r="H20" s="208"/>
      <c r="I20" s="247"/>
      <c r="J20" s="207"/>
      <c r="K20" s="208"/>
      <c r="L20" s="208"/>
      <c r="M20" s="208"/>
      <c r="N20" s="208"/>
      <c r="O20" s="247"/>
      <c r="P20" s="166"/>
      <c r="Q20" s="162"/>
      <c r="R20" s="206">
        <f>'伴_単一日中早朝夜間'!L16-'伴_単一日中早朝夜間'!L14</f>
        <v>84</v>
      </c>
      <c r="S20" s="206"/>
      <c r="T20" s="32" t="s">
        <v>905</v>
      </c>
      <c r="V20" s="25"/>
      <c r="W20" s="11"/>
      <c r="X20" s="11"/>
      <c r="Y20" s="11"/>
      <c r="Z20" s="26"/>
      <c r="AA20" s="26"/>
      <c r="AB20" s="148"/>
      <c r="AC20" s="148"/>
      <c r="AD20" s="152"/>
      <c r="AE20" s="27" t="s">
        <v>869</v>
      </c>
      <c r="AF20" s="11"/>
      <c r="AG20" s="11"/>
      <c r="AH20" s="11"/>
      <c r="AI20" s="11"/>
      <c r="AJ20" s="11"/>
      <c r="AK20" s="11"/>
      <c r="AL20" s="11"/>
      <c r="AM20" s="11"/>
      <c r="AN20" s="11"/>
      <c r="AO20" s="28" t="s">
        <v>960</v>
      </c>
      <c r="AP20" s="188">
        <v>1</v>
      </c>
      <c r="AQ20" s="189"/>
      <c r="AR20" s="71"/>
      <c r="AS20" s="72"/>
      <c r="AT20" s="72"/>
      <c r="AU20" s="73"/>
      <c r="AV20" s="65"/>
      <c r="AW20" s="66"/>
      <c r="AX20" s="66"/>
      <c r="AY20" s="67"/>
      <c r="AZ20" s="151">
        <f>ROUND(F21*AP20*(1+$AT$9)+L21*AP20*(1+$AX$9)+R20*AP20,0)</f>
        <v>1017</v>
      </c>
      <c r="BA20" s="29"/>
    </row>
    <row r="21" spans="1:53" s="140" customFormat="1" ht="16.5" customHeight="1">
      <c r="A21" s="13">
        <v>64</v>
      </c>
      <c r="B21" s="14">
        <v>1263</v>
      </c>
      <c r="C21" s="15" t="s">
        <v>675</v>
      </c>
      <c r="D21" s="75"/>
      <c r="E21" s="168"/>
      <c r="F21" s="206">
        <f>'伴_単一日中早朝夜間'!L10</f>
        <v>402</v>
      </c>
      <c r="G21" s="206"/>
      <c r="H21" s="32" t="s">
        <v>905</v>
      </c>
      <c r="J21" s="69"/>
      <c r="K21" s="70"/>
      <c r="L21" s="206">
        <f>'伴_単一日中早朝夜間'!L14-'伴_単一日中早朝夜間'!L10</f>
        <v>264</v>
      </c>
      <c r="M21" s="206"/>
      <c r="N21" s="32" t="s">
        <v>905</v>
      </c>
      <c r="P21" s="248" t="s">
        <v>544</v>
      </c>
      <c r="Q21" s="249"/>
      <c r="R21" s="249"/>
      <c r="S21" s="249"/>
      <c r="T21" s="249"/>
      <c r="U21" s="250"/>
      <c r="V21" s="5"/>
      <c r="W21" s="5"/>
      <c r="X21" s="5"/>
      <c r="Y21" s="5"/>
      <c r="Z21" s="17"/>
      <c r="AA21" s="17"/>
      <c r="AB21" s="5"/>
      <c r="AC21" s="18"/>
      <c r="AD21" s="19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1"/>
      <c r="AP21" s="22"/>
      <c r="AQ21" s="23"/>
      <c r="AR21" s="71"/>
      <c r="AS21" s="72"/>
      <c r="AT21" s="72"/>
      <c r="AU21" s="73"/>
      <c r="AV21" s="65"/>
      <c r="AW21" s="66"/>
      <c r="AX21" s="66"/>
      <c r="AY21" s="67"/>
      <c r="AZ21" s="151">
        <f>ROUND(F21*(1+$AT$9)+L21*(1+$AX$9)+R22,0)</f>
        <v>1100</v>
      </c>
      <c r="BA21" s="29"/>
    </row>
    <row r="22" spans="1:53" s="140" customFormat="1" ht="16.5" customHeight="1">
      <c r="A22" s="13">
        <v>64</v>
      </c>
      <c r="B22" s="14">
        <v>1264</v>
      </c>
      <c r="C22" s="15" t="s">
        <v>676</v>
      </c>
      <c r="D22" s="166"/>
      <c r="E22" s="168"/>
      <c r="F22" s="168"/>
      <c r="G22" s="168"/>
      <c r="H22" s="168"/>
      <c r="I22" s="165"/>
      <c r="J22" s="69"/>
      <c r="K22" s="70"/>
      <c r="L22" s="70"/>
      <c r="M22" s="70"/>
      <c r="N22" s="70"/>
      <c r="O22" s="76"/>
      <c r="P22" s="166"/>
      <c r="Q22" s="162"/>
      <c r="R22" s="206">
        <f>'伴_単一日中早朝夜間'!L18-'伴_単一日中早朝夜間'!L14</f>
        <v>167</v>
      </c>
      <c r="S22" s="206"/>
      <c r="T22" s="32" t="s">
        <v>905</v>
      </c>
      <c r="V22" s="25"/>
      <c r="W22" s="11"/>
      <c r="X22" s="11"/>
      <c r="Y22" s="11"/>
      <c r="Z22" s="26"/>
      <c r="AA22" s="26"/>
      <c r="AB22" s="148"/>
      <c r="AC22" s="148"/>
      <c r="AD22" s="152"/>
      <c r="AE22" s="27" t="s">
        <v>869</v>
      </c>
      <c r="AF22" s="11"/>
      <c r="AG22" s="11"/>
      <c r="AH22" s="11"/>
      <c r="AI22" s="11"/>
      <c r="AJ22" s="11"/>
      <c r="AK22" s="11"/>
      <c r="AL22" s="11"/>
      <c r="AM22" s="11"/>
      <c r="AN22" s="11"/>
      <c r="AO22" s="28" t="s">
        <v>960</v>
      </c>
      <c r="AP22" s="188">
        <v>1</v>
      </c>
      <c r="AQ22" s="189"/>
      <c r="AR22" s="71"/>
      <c r="AS22" s="72"/>
      <c r="AT22" s="72"/>
      <c r="AU22" s="73"/>
      <c r="AV22" s="65"/>
      <c r="AW22" s="66"/>
      <c r="AX22" s="66"/>
      <c r="AY22" s="67"/>
      <c r="AZ22" s="151">
        <f>ROUND(F21*AP22*(1+$AT$9)+L21*AP22*(1+$AX$9)+R22*AP22,0)</f>
        <v>1100</v>
      </c>
      <c r="BA22" s="29"/>
    </row>
    <row r="23" spans="1:53" s="140" customFormat="1" ht="16.5" customHeight="1">
      <c r="A23" s="13">
        <v>64</v>
      </c>
      <c r="B23" s="14">
        <v>1265</v>
      </c>
      <c r="C23" s="15" t="s">
        <v>677</v>
      </c>
      <c r="D23" s="251" t="s">
        <v>529</v>
      </c>
      <c r="E23" s="252"/>
      <c r="F23" s="252"/>
      <c r="G23" s="252"/>
      <c r="H23" s="252"/>
      <c r="I23" s="253"/>
      <c r="J23" s="266" t="s">
        <v>492</v>
      </c>
      <c r="K23" s="267"/>
      <c r="L23" s="267"/>
      <c r="M23" s="267"/>
      <c r="N23" s="267"/>
      <c r="O23" s="268"/>
      <c r="P23" s="248" t="s">
        <v>476</v>
      </c>
      <c r="Q23" s="249"/>
      <c r="R23" s="249"/>
      <c r="S23" s="249"/>
      <c r="T23" s="249"/>
      <c r="U23" s="250"/>
      <c r="V23" s="5"/>
      <c r="W23" s="5"/>
      <c r="X23" s="5"/>
      <c r="Y23" s="5"/>
      <c r="Z23" s="17"/>
      <c r="AA23" s="17"/>
      <c r="AB23" s="5"/>
      <c r="AC23" s="18"/>
      <c r="AD23" s="19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1"/>
      <c r="AP23" s="22"/>
      <c r="AQ23" s="23"/>
      <c r="AR23" s="71"/>
      <c r="AS23" s="72"/>
      <c r="AT23" s="72"/>
      <c r="AU23" s="73"/>
      <c r="AV23" s="65"/>
      <c r="AW23" s="66"/>
      <c r="AX23" s="66"/>
      <c r="AY23" s="67"/>
      <c r="AZ23" s="151">
        <f>ROUND(F24*(1+$AT$9)+L24*(1+$AX$9)+R24,0)</f>
        <v>1167</v>
      </c>
      <c r="BA23" s="29"/>
    </row>
    <row r="24" spans="1:53" s="140" customFormat="1" ht="16.5" customHeight="1">
      <c r="A24" s="13">
        <v>64</v>
      </c>
      <c r="B24" s="14">
        <v>1266</v>
      </c>
      <c r="C24" s="15" t="s">
        <v>678</v>
      </c>
      <c r="D24" s="113" t="s">
        <v>630</v>
      </c>
      <c r="E24" s="162"/>
      <c r="F24" s="206">
        <f>'伴_単一日中早朝夜間'!L12</f>
        <v>584</v>
      </c>
      <c r="G24" s="206"/>
      <c r="H24" s="32" t="s">
        <v>905</v>
      </c>
      <c r="J24" s="75"/>
      <c r="K24" s="84"/>
      <c r="L24" s="206">
        <f>'伴_単一日中早朝夜間'!L16-'伴_単一日中早朝夜間'!L12</f>
        <v>166</v>
      </c>
      <c r="M24" s="206"/>
      <c r="N24" s="32" t="s">
        <v>905</v>
      </c>
      <c r="P24" s="166"/>
      <c r="Q24" s="162"/>
      <c r="R24" s="206">
        <f>'伴_単一日中早朝夜間'!L18-'伴_単一日中早朝夜間'!L16</f>
        <v>83</v>
      </c>
      <c r="S24" s="206"/>
      <c r="T24" s="32" t="s">
        <v>905</v>
      </c>
      <c r="V24" s="25"/>
      <c r="W24" s="11"/>
      <c r="X24" s="11"/>
      <c r="Y24" s="11"/>
      <c r="Z24" s="26"/>
      <c r="AA24" s="26"/>
      <c r="AB24" s="148"/>
      <c r="AC24" s="148"/>
      <c r="AD24" s="152"/>
      <c r="AE24" s="27" t="s">
        <v>869</v>
      </c>
      <c r="AF24" s="11"/>
      <c r="AG24" s="11"/>
      <c r="AH24" s="11"/>
      <c r="AI24" s="11"/>
      <c r="AJ24" s="11"/>
      <c r="AK24" s="11"/>
      <c r="AL24" s="11"/>
      <c r="AM24" s="11"/>
      <c r="AN24" s="11"/>
      <c r="AO24" s="28" t="s">
        <v>960</v>
      </c>
      <c r="AP24" s="188">
        <v>1</v>
      </c>
      <c r="AQ24" s="189"/>
      <c r="AR24" s="71"/>
      <c r="AS24" s="72"/>
      <c r="AT24" s="72"/>
      <c r="AU24" s="73"/>
      <c r="AV24" s="65"/>
      <c r="AW24" s="66"/>
      <c r="AX24" s="66"/>
      <c r="AY24" s="67"/>
      <c r="AZ24" s="151">
        <f>ROUND(F24*AP24*(1+$AT$9)+L24*AP24*(1+$AX$9)+R24*AP24,0)</f>
        <v>1167</v>
      </c>
      <c r="BA24" s="29"/>
    </row>
    <row r="25" spans="1:53" s="140" customFormat="1" ht="16.5" customHeight="1">
      <c r="A25" s="13">
        <v>64</v>
      </c>
      <c r="B25" s="14">
        <v>1267</v>
      </c>
      <c r="C25" s="15" t="s">
        <v>679</v>
      </c>
      <c r="D25" s="192" t="s">
        <v>614</v>
      </c>
      <c r="E25" s="193"/>
      <c r="F25" s="193"/>
      <c r="G25" s="193"/>
      <c r="H25" s="193"/>
      <c r="I25" s="243"/>
      <c r="J25" s="192" t="s">
        <v>615</v>
      </c>
      <c r="K25" s="193"/>
      <c r="L25" s="193"/>
      <c r="M25" s="193"/>
      <c r="N25" s="193"/>
      <c r="O25" s="243"/>
      <c r="P25" s="248" t="s">
        <v>476</v>
      </c>
      <c r="Q25" s="249"/>
      <c r="R25" s="249"/>
      <c r="S25" s="249"/>
      <c r="T25" s="249"/>
      <c r="U25" s="250"/>
      <c r="V25" s="5"/>
      <c r="W25" s="5"/>
      <c r="X25" s="5"/>
      <c r="Y25" s="5"/>
      <c r="Z25" s="17"/>
      <c r="AA25" s="17"/>
      <c r="AB25" s="5"/>
      <c r="AC25" s="18"/>
      <c r="AD25" s="19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1"/>
      <c r="AP25" s="22"/>
      <c r="AQ25" s="23"/>
      <c r="AR25" s="71"/>
      <c r="AS25" s="72"/>
      <c r="AT25" s="72"/>
      <c r="AU25" s="73"/>
      <c r="AV25" s="65"/>
      <c r="AW25" s="66"/>
      <c r="AX25" s="66"/>
      <c r="AY25" s="67"/>
      <c r="AZ25" s="151">
        <f>ROUND(F27*(1+$AT$9)+L27*(1+$AX$9)+R26,0)</f>
        <v>748</v>
      </c>
      <c r="BA25" s="29"/>
    </row>
    <row r="26" spans="1:53" s="140" customFormat="1" ht="16.5" customHeight="1">
      <c r="A26" s="13">
        <v>64</v>
      </c>
      <c r="B26" s="14">
        <v>1268</v>
      </c>
      <c r="C26" s="15" t="s">
        <v>680</v>
      </c>
      <c r="D26" s="207"/>
      <c r="E26" s="208"/>
      <c r="F26" s="208"/>
      <c r="G26" s="208"/>
      <c r="H26" s="208"/>
      <c r="I26" s="247"/>
      <c r="J26" s="207"/>
      <c r="K26" s="208"/>
      <c r="L26" s="208"/>
      <c r="M26" s="208"/>
      <c r="N26" s="208"/>
      <c r="O26" s="247"/>
      <c r="P26" s="166"/>
      <c r="Q26" s="162"/>
      <c r="R26" s="206">
        <f>'伴_単一日中早朝夜間'!L12-'伴_単一日中早朝夜間'!L10</f>
        <v>182</v>
      </c>
      <c r="S26" s="206"/>
      <c r="T26" s="32" t="s">
        <v>905</v>
      </c>
      <c r="V26" s="25"/>
      <c r="W26" s="11"/>
      <c r="X26" s="11"/>
      <c r="Y26" s="11"/>
      <c r="Z26" s="26"/>
      <c r="AA26" s="26"/>
      <c r="AB26" s="148"/>
      <c r="AC26" s="148"/>
      <c r="AD26" s="152"/>
      <c r="AE26" s="27" t="s">
        <v>869</v>
      </c>
      <c r="AF26" s="11"/>
      <c r="AG26" s="11"/>
      <c r="AH26" s="11"/>
      <c r="AI26" s="11"/>
      <c r="AJ26" s="11"/>
      <c r="AK26" s="11"/>
      <c r="AL26" s="11"/>
      <c r="AM26" s="11"/>
      <c r="AN26" s="11"/>
      <c r="AO26" s="28" t="s">
        <v>960</v>
      </c>
      <c r="AP26" s="188">
        <v>1</v>
      </c>
      <c r="AQ26" s="189"/>
      <c r="AR26" s="71"/>
      <c r="AS26" s="72"/>
      <c r="AT26" s="72"/>
      <c r="AU26" s="73"/>
      <c r="AV26" s="65"/>
      <c r="AW26" s="66"/>
      <c r="AX26" s="66"/>
      <c r="AY26" s="67"/>
      <c r="AZ26" s="151">
        <f>ROUND(F27*AP26*(1+$AT$9)+L27*AP26*(1+$AX$9)+R26*AP26,0)</f>
        <v>748</v>
      </c>
      <c r="BA26" s="29"/>
    </row>
    <row r="27" spans="1:53" s="140" customFormat="1" ht="16.5" customHeight="1">
      <c r="A27" s="13">
        <v>64</v>
      </c>
      <c r="B27" s="14">
        <v>1269</v>
      </c>
      <c r="C27" s="15" t="s">
        <v>681</v>
      </c>
      <c r="D27" s="75"/>
      <c r="E27" s="168"/>
      <c r="F27" s="206">
        <f>'伴_単一日中早朝夜間'!L8</f>
        <v>255</v>
      </c>
      <c r="G27" s="206"/>
      <c r="H27" s="32" t="s">
        <v>905</v>
      </c>
      <c r="J27" s="69"/>
      <c r="K27" s="70"/>
      <c r="L27" s="206">
        <f>'伴_単一日中早朝夜間'!L10-'伴_単一日中早朝夜間'!L8</f>
        <v>147</v>
      </c>
      <c r="M27" s="206"/>
      <c r="N27" s="32" t="s">
        <v>905</v>
      </c>
      <c r="P27" s="248" t="s">
        <v>544</v>
      </c>
      <c r="Q27" s="249"/>
      <c r="R27" s="249"/>
      <c r="S27" s="249"/>
      <c r="T27" s="249"/>
      <c r="U27" s="250"/>
      <c r="V27" s="5"/>
      <c r="W27" s="5"/>
      <c r="X27" s="5"/>
      <c r="Y27" s="5"/>
      <c r="Z27" s="17"/>
      <c r="AA27" s="17"/>
      <c r="AB27" s="5"/>
      <c r="AC27" s="18"/>
      <c r="AD27" s="19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1"/>
      <c r="AP27" s="22"/>
      <c r="AQ27" s="23"/>
      <c r="AR27" s="71"/>
      <c r="AS27" s="72"/>
      <c r="AT27" s="72"/>
      <c r="AU27" s="73"/>
      <c r="AV27" s="65"/>
      <c r="AW27" s="66"/>
      <c r="AX27" s="66"/>
      <c r="AY27" s="67"/>
      <c r="AZ27" s="151">
        <f>ROUND(F27*(1+$AT$9)+L27*(1+$AX$9)+R28,0)</f>
        <v>830</v>
      </c>
      <c r="BA27" s="29"/>
    </row>
    <row r="28" spans="1:53" s="140" customFormat="1" ht="16.5" customHeight="1">
      <c r="A28" s="13">
        <v>64</v>
      </c>
      <c r="B28" s="14">
        <v>1270</v>
      </c>
      <c r="C28" s="15" t="s">
        <v>682</v>
      </c>
      <c r="D28" s="166"/>
      <c r="E28" s="168"/>
      <c r="F28" s="168"/>
      <c r="G28" s="168"/>
      <c r="H28" s="168"/>
      <c r="I28" s="165"/>
      <c r="J28" s="69"/>
      <c r="K28" s="70"/>
      <c r="L28" s="70"/>
      <c r="M28" s="70"/>
      <c r="N28" s="70"/>
      <c r="O28" s="76"/>
      <c r="P28" s="166"/>
      <c r="Q28" s="162"/>
      <c r="R28" s="206">
        <f>'伴_単一日中早朝夜間'!L14-'伴_単一日中早朝夜間'!L10</f>
        <v>264</v>
      </c>
      <c r="S28" s="206"/>
      <c r="T28" s="32" t="s">
        <v>905</v>
      </c>
      <c r="V28" s="25"/>
      <c r="W28" s="11"/>
      <c r="X28" s="11"/>
      <c r="Y28" s="11"/>
      <c r="Z28" s="26"/>
      <c r="AA28" s="26"/>
      <c r="AB28" s="148"/>
      <c r="AC28" s="148"/>
      <c r="AD28" s="152"/>
      <c r="AE28" s="27" t="s">
        <v>869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28" t="s">
        <v>960</v>
      </c>
      <c r="AP28" s="188">
        <v>1</v>
      </c>
      <c r="AQ28" s="189"/>
      <c r="AR28" s="71"/>
      <c r="AS28" s="72"/>
      <c r="AT28" s="72"/>
      <c r="AU28" s="73"/>
      <c r="AV28" s="65"/>
      <c r="AW28" s="66"/>
      <c r="AX28" s="66"/>
      <c r="AY28" s="67"/>
      <c r="AZ28" s="151">
        <f>ROUND(F27*AP28*(1+$AT$9)+L27*AP28*(1+$AX$9)+R28*AP28,0)</f>
        <v>830</v>
      </c>
      <c r="BA28" s="29"/>
    </row>
    <row r="29" spans="1:53" s="140" customFormat="1" ht="16.5" customHeight="1">
      <c r="A29" s="13">
        <v>64</v>
      </c>
      <c r="B29" s="14">
        <v>1271</v>
      </c>
      <c r="C29" s="15" t="s">
        <v>683</v>
      </c>
      <c r="D29" s="75"/>
      <c r="E29" s="168"/>
      <c r="F29" s="168"/>
      <c r="G29" s="168"/>
      <c r="H29" s="168"/>
      <c r="I29" s="165"/>
      <c r="J29" s="69"/>
      <c r="K29" s="70"/>
      <c r="L29" s="70"/>
      <c r="M29" s="70"/>
      <c r="N29" s="70"/>
      <c r="O29" s="76"/>
      <c r="P29" s="248" t="s">
        <v>545</v>
      </c>
      <c r="Q29" s="249"/>
      <c r="R29" s="249"/>
      <c r="S29" s="249"/>
      <c r="T29" s="249"/>
      <c r="U29" s="250"/>
      <c r="V29" s="5"/>
      <c r="W29" s="5"/>
      <c r="X29" s="5"/>
      <c r="Y29" s="5"/>
      <c r="Z29" s="17"/>
      <c r="AA29" s="17"/>
      <c r="AB29" s="5"/>
      <c r="AC29" s="18"/>
      <c r="AD29" s="19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1"/>
      <c r="AP29" s="22"/>
      <c r="AQ29" s="23"/>
      <c r="AR29" s="71"/>
      <c r="AS29" s="72"/>
      <c r="AT29" s="72"/>
      <c r="AU29" s="73"/>
      <c r="AV29" s="65"/>
      <c r="AW29" s="66"/>
      <c r="AX29" s="66"/>
      <c r="AY29" s="67"/>
      <c r="AZ29" s="151">
        <f>ROUND(F27*(1+$AT$9)+L27*(1+$AX$9)+R30,0)</f>
        <v>914</v>
      </c>
      <c r="BA29" s="29"/>
    </row>
    <row r="30" spans="1:53" s="140" customFormat="1" ht="16.5" customHeight="1">
      <c r="A30" s="13">
        <v>64</v>
      </c>
      <c r="B30" s="14">
        <v>1272</v>
      </c>
      <c r="C30" s="15" t="s">
        <v>684</v>
      </c>
      <c r="D30" s="166"/>
      <c r="E30" s="168"/>
      <c r="F30" s="168"/>
      <c r="G30" s="168"/>
      <c r="H30" s="168"/>
      <c r="I30" s="165"/>
      <c r="J30" s="69"/>
      <c r="K30" s="70"/>
      <c r="L30" s="70"/>
      <c r="M30" s="70"/>
      <c r="N30" s="70"/>
      <c r="O30" s="76"/>
      <c r="P30" s="113" t="s">
        <v>630</v>
      </c>
      <c r="Q30" s="162"/>
      <c r="R30" s="206">
        <f>'伴_単一日中早朝夜間'!L16-'伴_単一日中早朝夜間'!L10</f>
        <v>348</v>
      </c>
      <c r="S30" s="206"/>
      <c r="T30" s="32" t="s">
        <v>905</v>
      </c>
      <c r="V30" s="25"/>
      <c r="W30" s="11"/>
      <c r="X30" s="11"/>
      <c r="Y30" s="11"/>
      <c r="Z30" s="26"/>
      <c r="AA30" s="26"/>
      <c r="AB30" s="148"/>
      <c r="AC30" s="148"/>
      <c r="AD30" s="152"/>
      <c r="AE30" s="27" t="s">
        <v>869</v>
      </c>
      <c r="AF30" s="11"/>
      <c r="AG30" s="11"/>
      <c r="AH30" s="11"/>
      <c r="AI30" s="11"/>
      <c r="AJ30" s="11"/>
      <c r="AK30" s="11"/>
      <c r="AL30" s="11"/>
      <c r="AM30" s="11"/>
      <c r="AN30" s="11"/>
      <c r="AO30" s="28" t="s">
        <v>960</v>
      </c>
      <c r="AP30" s="188">
        <v>1</v>
      </c>
      <c r="AQ30" s="189"/>
      <c r="AR30" s="71"/>
      <c r="AS30" s="72"/>
      <c r="AT30" s="72"/>
      <c r="AU30" s="73"/>
      <c r="AV30" s="65"/>
      <c r="AW30" s="66"/>
      <c r="AX30" s="66"/>
      <c r="AY30" s="67"/>
      <c r="AZ30" s="151">
        <f>ROUND(F27*AP30*(1+$AT$9)+L27*AP30*(1+$AX$9)+R30*AP30,0)</f>
        <v>914</v>
      </c>
      <c r="BA30" s="29"/>
    </row>
    <row r="31" spans="1:53" s="140" customFormat="1" ht="16.5" customHeight="1">
      <c r="A31" s="13">
        <v>64</v>
      </c>
      <c r="B31" s="14">
        <v>1273</v>
      </c>
      <c r="C31" s="15" t="s">
        <v>685</v>
      </c>
      <c r="D31" s="75"/>
      <c r="E31" s="168"/>
      <c r="F31" s="168"/>
      <c r="G31" s="168"/>
      <c r="H31" s="168"/>
      <c r="I31" s="165"/>
      <c r="J31" s="69"/>
      <c r="K31" s="70"/>
      <c r="L31" s="70"/>
      <c r="M31" s="70"/>
      <c r="N31" s="70"/>
      <c r="O31" s="76"/>
      <c r="P31" s="248" t="s">
        <v>1012</v>
      </c>
      <c r="Q31" s="249"/>
      <c r="R31" s="249"/>
      <c r="S31" s="249"/>
      <c r="T31" s="249"/>
      <c r="U31" s="250"/>
      <c r="V31" s="5"/>
      <c r="W31" s="5"/>
      <c r="X31" s="5"/>
      <c r="Y31" s="5"/>
      <c r="Z31" s="17"/>
      <c r="AA31" s="17"/>
      <c r="AB31" s="5"/>
      <c r="AC31" s="18"/>
      <c r="AD31" s="19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1"/>
      <c r="AP31" s="22"/>
      <c r="AQ31" s="23"/>
      <c r="AR31" s="71"/>
      <c r="AS31" s="72"/>
      <c r="AT31" s="72"/>
      <c r="AU31" s="73"/>
      <c r="AV31" s="65"/>
      <c r="AW31" s="66"/>
      <c r="AX31" s="66"/>
      <c r="AY31" s="67"/>
      <c r="AZ31" s="151">
        <f>ROUND(F27*(1+$AT$9)+L27*(1+$AX$9)+R32,0)</f>
        <v>997</v>
      </c>
      <c r="BA31" s="29"/>
    </row>
    <row r="32" spans="1:53" s="140" customFormat="1" ht="16.5" customHeight="1">
      <c r="A32" s="13">
        <v>64</v>
      </c>
      <c r="B32" s="14">
        <v>1274</v>
      </c>
      <c r="C32" s="15" t="s">
        <v>686</v>
      </c>
      <c r="D32" s="166"/>
      <c r="E32" s="168"/>
      <c r="F32" s="168"/>
      <c r="G32" s="168"/>
      <c r="H32" s="168"/>
      <c r="I32" s="165"/>
      <c r="J32" s="69"/>
      <c r="K32" s="70"/>
      <c r="L32" s="70"/>
      <c r="M32" s="70"/>
      <c r="N32" s="70"/>
      <c r="O32" s="76"/>
      <c r="P32" s="113" t="s">
        <v>630</v>
      </c>
      <c r="Q32" s="162"/>
      <c r="R32" s="206">
        <f>'伴_単一日中早朝夜間'!L18-'伴_単一日中早朝夜間'!L10</f>
        <v>431</v>
      </c>
      <c r="S32" s="206"/>
      <c r="T32" s="32" t="s">
        <v>905</v>
      </c>
      <c r="V32" s="25"/>
      <c r="W32" s="11"/>
      <c r="X32" s="11"/>
      <c r="Y32" s="11"/>
      <c r="Z32" s="26"/>
      <c r="AA32" s="26"/>
      <c r="AB32" s="148"/>
      <c r="AC32" s="148"/>
      <c r="AD32" s="152"/>
      <c r="AE32" s="27" t="s">
        <v>869</v>
      </c>
      <c r="AF32" s="11"/>
      <c r="AG32" s="11"/>
      <c r="AH32" s="11"/>
      <c r="AI32" s="11"/>
      <c r="AJ32" s="11"/>
      <c r="AK32" s="11"/>
      <c r="AL32" s="11"/>
      <c r="AM32" s="11"/>
      <c r="AN32" s="11"/>
      <c r="AO32" s="28" t="s">
        <v>960</v>
      </c>
      <c r="AP32" s="188">
        <v>1</v>
      </c>
      <c r="AQ32" s="189"/>
      <c r="AR32" s="71"/>
      <c r="AS32" s="72"/>
      <c r="AT32" s="72"/>
      <c r="AU32" s="73"/>
      <c r="AV32" s="65"/>
      <c r="AW32" s="66"/>
      <c r="AX32" s="66"/>
      <c r="AY32" s="67"/>
      <c r="AZ32" s="151">
        <f>ROUND(F27*AP32*(1+$AT$9)+L27*AP32*(1+$AX$9)+R32*AP32,0)</f>
        <v>997</v>
      </c>
      <c r="BA32" s="29"/>
    </row>
    <row r="33" spans="1:53" s="140" customFormat="1" ht="16.5" customHeight="1">
      <c r="A33" s="13">
        <v>64</v>
      </c>
      <c r="B33" s="14">
        <v>1275</v>
      </c>
      <c r="C33" s="15" t="s">
        <v>687</v>
      </c>
      <c r="D33" s="192" t="s">
        <v>530</v>
      </c>
      <c r="E33" s="193"/>
      <c r="F33" s="193"/>
      <c r="G33" s="193"/>
      <c r="H33" s="193"/>
      <c r="I33" s="243"/>
      <c r="J33" s="192" t="s">
        <v>615</v>
      </c>
      <c r="K33" s="193"/>
      <c r="L33" s="193"/>
      <c r="M33" s="193"/>
      <c r="N33" s="193"/>
      <c r="O33" s="243"/>
      <c r="P33" s="248" t="s">
        <v>476</v>
      </c>
      <c r="Q33" s="249"/>
      <c r="R33" s="249"/>
      <c r="S33" s="249"/>
      <c r="T33" s="249"/>
      <c r="U33" s="250"/>
      <c r="V33" s="5"/>
      <c r="W33" s="5"/>
      <c r="X33" s="5"/>
      <c r="Y33" s="5"/>
      <c r="Z33" s="17"/>
      <c r="AA33" s="17"/>
      <c r="AB33" s="5"/>
      <c r="AC33" s="18"/>
      <c r="AD33" s="19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1"/>
      <c r="AP33" s="22"/>
      <c r="AQ33" s="23"/>
      <c r="AR33" s="71"/>
      <c r="AS33" s="72"/>
      <c r="AT33" s="72"/>
      <c r="AU33" s="73"/>
      <c r="AV33" s="65"/>
      <c r="AW33" s="66"/>
      <c r="AX33" s="66"/>
      <c r="AY33" s="67"/>
      <c r="AZ33" s="151">
        <f>ROUND(F35*(1+$AT$9)+L35*(1+$AX$9)+R34,0)</f>
        <v>913</v>
      </c>
      <c r="BA33" s="29"/>
    </row>
    <row r="34" spans="1:53" s="140" customFormat="1" ht="16.5" customHeight="1">
      <c r="A34" s="13">
        <v>64</v>
      </c>
      <c r="B34" s="14">
        <v>1276</v>
      </c>
      <c r="C34" s="15" t="s">
        <v>688</v>
      </c>
      <c r="D34" s="207"/>
      <c r="E34" s="208"/>
      <c r="F34" s="208"/>
      <c r="G34" s="208"/>
      <c r="H34" s="208"/>
      <c r="I34" s="247"/>
      <c r="J34" s="207"/>
      <c r="K34" s="208"/>
      <c r="L34" s="208"/>
      <c r="M34" s="208"/>
      <c r="N34" s="208"/>
      <c r="O34" s="247"/>
      <c r="P34" s="166"/>
      <c r="Q34" s="162"/>
      <c r="R34" s="206">
        <f>'伴_単一日中早朝夜間'!L14-'伴_単一日中早朝夜間'!L12</f>
        <v>82</v>
      </c>
      <c r="S34" s="206"/>
      <c r="T34" s="32" t="s">
        <v>905</v>
      </c>
      <c r="V34" s="25"/>
      <c r="W34" s="11"/>
      <c r="X34" s="11"/>
      <c r="Y34" s="11"/>
      <c r="Z34" s="26"/>
      <c r="AA34" s="26"/>
      <c r="AB34" s="148"/>
      <c r="AC34" s="148"/>
      <c r="AD34" s="152"/>
      <c r="AE34" s="27" t="s">
        <v>869</v>
      </c>
      <c r="AF34" s="11"/>
      <c r="AG34" s="11"/>
      <c r="AH34" s="11"/>
      <c r="AI34" s="11"/>
      <c r="AJ34" s="11"/>
      <c r="AK34" s="11"/>
      <c r="AL34" s="11"/>
      <c r="AM34" s="11"/>
      <c r="AN34" s="11"/>
      <c r="AO34" s="28" t="s">
        <v>960</v>
      </c>
      <c r="AP34" s="188">
        <v>1</v>
      </c>
      <c r="AQ34" s="189"/>
      <c r="AR34" s="71"/>
      <c r="AS34" s="72"/>
      <c r="AT34" s="72"/>
      <c r="AU34" s="73"/>
      <c r="AV34" s="65"/>
      <c r="AW34" s="66"/>
      <c r="AX34" s="66"/>
      <c r="AY34" s="67"/>
      <c r="AZ34" s="151">
        <f>ROUND(F35*AP34*(1+$AT$9)+L35*AP34*(1+$AX$9)+R34*AP34,0)</f>
        <v>913</v>
      </c>
      <c r="BA34" s="29"/>
    </row>
    <row r="35" spans="1:53" s="140" customFormat="1" ht="16.5" customHeight="1">
      <c r="A35" s="13">
        <v>64</v>
      </c>
      <c r="B35" s="14">
        <v>1277</v>
      </c>
      <c r="C35" s="15" t="s">
        <v>689</v>
      </c>
      <c r="D35" s="75"/>
      <c r="E35" s="168"/>
      <c r="F35" s="206">
        <f>'伴_単一日中早朝夜間'!L10</f>
        <v>402</v>
      </c>
      <c r="G35" s="206"/>
      <c r="H35" s="32" t="s">
        <v>905</v>
      </c>
      <c r="J35" s="69"/>
      <c r="K35" s="70"/>
      <c r="L35" s="206">
        <f>'伴_単一日中早朝夜間'!L12-'伴_単一日中早朝夜間'!L10</f>
        <v>182</v>
      </c>
      <c r="M35" s="206"/>
      <c r="N35" s="32" t="s">
        <v>905</v>
      </c>
      <c r="P35" s="248" t="s">
        <v>544</v>
      </c>
      <c r="Q35" s="249"/>
      <c r="R35" s="249"/>
      <c r="S35" s="249"/>
      <c r="T35" s="249"/>
      <c r="U35" s="250"/>
      <c r="V35" s="5"/>
      <c r="W35" s="5"/>
      <c r="X35" s="5"/>
      <c r="Y35" s="5"/>
      <c r="Z35" s="17"/>
      <c r="AA35" s="17"/>
      <c r="AB35" s="5"/>
      <c r="AC35" s="18"/>
      <c r="AD35" s="19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1"/>
      <c r="AP35" s="22"/>
      <c r="AQ35" s="23"/>
      <c r="AR35" s="71"/>
      <c r="AS35" s="72"/>
      <c r="AT35" s="72"/>
      <c r="AU35" s="73"/>
      <c r="AV35" s="65"/>
      <c r="AW35" s="66"/>
      <c r="AX35" s="66"/>
      <c r="AY35" s="67"/>
      <c r="AZ35" s="151">
        <f>ROUND(F35*(1+$AT$9)+L35*(1+$AX$9)+R36,0)</f>
        <v>997</v>
      </c>
      <c r="BA35" s="29"/>
    </row>
    <row r="36" spans="1:53" s="140" customFormat="1" ht="16.5" customHeight="1">
      <c r="A36" s="13">
        <v>64</v>
      </c>
      <c r="B36" s="14">
        <v>1278</v>
      </c>
      <c r="C36" s="15" t="s">
        <v>690</v>
      </c>
      <c r="D36" s="166"/>
      <c r="E36" s="168"/>
      <c r="F36" s="168"/>
      <c r="G36" s="168"/>
      <c r="H36" s="168"/>
      <c r="I36" s="165"/>
      <c r="J36" s="69"/>
      <c r="K36" s="70"/>
      <c r="L36" s="70"/>
      <c r="M36" s="70"/>
      <c r="N36" s="70"/>
      <c r="O36" s="76"/>
      <c r="P36" s="166"/>
      <c r="Q36" s="162"/>
      <c r="R36" s="206">
        <f>'伴_単一日中早朝夜間'!L16-'伴_単一日中早朝夜間'!L12</f>
        <v>166</v>
      </c>
      <c r="S36" s="206"/>
      <c r="T36" s="32" t="s">
        <v>905</v>
      </c>
      <c r="V36" s="25"/>
      <c r="W36" s="11"/>
      <c r="X36" s="11"/>
      <c r="Y36" s="11"/>
      <c r="Z36" s="26"/>
      <c r="AA36" s="26"/>
      <c r="AB36" s="148"/>
      <c r="AC36" s="148"/>
      <c r="AD36" s="152"/>
      <c r="AE36" s="27" t="s">
        <v>869</v>
      </c>
      <c r="AF36" s="11"/>
      <c r="AG36" s="11"/>
      <c r="AH36" s="11"/>
      <c r="AI36" s="11"/>
      <c r="AJ36" s="11"/>
      <c r="AK36" s="11"/>
      <c r="AL36" s="11"/>
      <c r="AM36" s="11"/>
      <c r="AN36" s="11"/>
      <c r="AO36" s="28" t="s">
        <v>960</v>
      </c>
      <c r="AP36" s="188">
        <v>1</v>
      </c>
      <c r="AQ36" s="189"/>
      <c r="AR36" s="71"/>
      <c r="AS36" s="72"/>
      <c r="AT36" s="72"/>
      <c r="AU36" s="73"/>
      <c r="AV36" s="65"/>
      <c r="AW36" s="66"/>
      <c r="AX36" s="66"/>
      <c r="AY36" s="67"/>
      <c r="AZ36" s="151">
        <f>ROUND(F35*AP36*(1+$AT$9)+L35*AP36*(1+$AX$9)+R36*AP36,0)</f>
        <v>997</v>
      </c>
      <c r="BA36" s="29"/>
    </row>
    <row r="37" spans="1:53" s="140" customFormat="1" ht="16.5" customHeight="1">
      <c r="A37" s="13">
        <v>64</v>
      </c>
      <c r="B37" s="14">
        <v>1279</v>
      </c>
      <c r="C37" s="15" t="s">
        <v>691</v>
      </c>
      <c r="D37" s="75"/>
      <c r="E37" s="168"/>
      <c r="F37" s="168"/>
      <c r="G37" s="168"/>
      <c r="H37" s="168"/>
      <c r="I37" s="165"/>
      <c r="J37" s="69"/>
      <c r="K37" s="70"/>
      <c r="L37" s="70"/>
      <c r="M37" s="70"/>
      <c r="N37" s="70"/>
      <c r="O37" s="76"/>
      <c r="P37" s="248" t="s">
        <v>545</v>
      </c>
      <c r="Q37" s="249"/>
      <c r="R37" s="249"/>
      <c r="S37" s="249"/>
      <c r="T37" s="249"/>
      <c r="U37" s="250"/>
      <c r="V37" s="5"/>
      <c r="W37" s="5"/>
      <c r="X37" s="5"/>
      <c r="Y37" s="5"/>
      <c r="Z37" s="17"/>
      <c r="AA37" s="17"/>
      <c r="AB37" s="5"/>
      <c r="AC37" s="18"/>
      <c r="AD37" s="19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1"/>
      <c r="AP37" s="22"/>
      <c r="AQ37" s="23"/>
      <c r="AR37" s="71"/>
      <c r="AS37" s="72"/>
      <c r="AT37" s="72"/>
      <c r="AU37" s="73"/>
      <c r="AV37" s="65"/>
      <c r="AW37" s="66"/>
      <c r="AX37" s="66"/>
      <c r="AY37" s="67"/>
      <c r="AZ37" s="151">
        <f>ROUND(F35*(1+$AT$9)+L35*(1+$AX$9)+R38,0)</f>
        <v>1080</v>
      </c>
      <c r="BA37" s="29"/>
    </row>
    <row r="38" spans="1:53" s="140" customFormat="1" ht="16.5" customHeight="1">
      <c r="A38" s="13">
        <v>64</v>
      </c>
      <c r="B38" s="14">
        <v>1280</v>
      </c>
      <c r="C38" s="15" t="s">
        <v>692</v>
      </c>
      <c r="D38" s="166"/>
      <c r="E38" s="168"/>
      <c r="F38" s="168"/>
      <c r="G38" s="168"/>
      <c r="H38" s="168"/>
      <c r="I38" s="165"/>
      <c r="J38" s="69"/>
      <c r="K38" s="70"/>
      <c r="L38" s="70"/>
      <c r="M38" s="70"/>
      <c r="N38" s="70"/>
      <c r="O38" s="76"/>
      <c r="P38" s="113" t="s">
        <v>630</v>
      </c>
      <c r="Q38" s="162"/>
      <c r="R38" s="206">
        <f>'伴_単一日中早朝夜間'!L18-'伴_単一日中早朝夜間'!L12</f>
        <v>249</v>
      </c>
      <c r="S38" s="206"/>
      <c r="T38" s="32" t="s">
        <v>905</v>
      </c>
      <c r="V38" s="25"/>
      <c r="W38" s="11"/>
      <c r="X38" s="11"/>
      <c r="Y38" s="11"/>
      <c r="Z38" s="26"/>
      <c r="AA38" s="26"/>
      <c r="AB38" s="148"/>
      <c r="AC38" s="148"/>
      <c r="AD38" s="152"/>
      <c r="AE38" s="27" t="s">
        <v>869</v>
      </c>
      <c r="AF38" s="11"/>
      <c r="AG38" s="11"/>
      <c r="AH38" s="11"/>
      <c r="AI38" s="11"/>
      <c r="AJ38" s="11"/>
      <c r="AK38" s="11"/>
      <c r="AL38" s="11"/>
      <c r="AM38" s="11"/>
      <c r="AN38" s="11"/>
      <c r="AO38" s="28" t="s">
        <v>960</v>
      </c>
      <c r="AP38" s="188">
        <v>1</v>
      </c>
      <c r="AQ38" s="189"/>
      <c r="AR38" s="71"/>
      <c r="AS38" s="72"/>
      <c r="AT38" s="72"/>
      <c r="AU38" s="73"/>
      <c r="AV38" s="65"/>
      <c r="AW38" s="66"/>
      <c r="AX38" s="66"/>
      <c r="AY38" s="67"/>
      <c r="AZ38" s="151">
        <f>ROUND(F35*AP38*(1+$AT$9)+L35*AP38*(1+$AX$9)+R38*AP38,0)</f>
        <v>1080</v>
      </c>
      <c r="BA38" s="29"/>
    </row>
    <row r="39" spans="1:53" s="140" customFormat="1" ht="16.5" customHeight="1">
      <c r="A39" s="13">
        <v>64</v>
      </c>
      <c r="B39" s="14">
        <v>1281</v>
      </c>
      <c r="C39" s="15" t="s">
        <v>693</v>
      </c>
      <c r="D39" s="192" t="s">
        <v>531</v>
      </c>
      <c r="E39" s="193"/>
      <c r="F39" s="193"/>
      <c r="G39" s="193"/>
      <c r="H39" s="193"/>
      <c r="I39" s="243"/>
      <c r="J39" s="192" t="s">
        <v>615</v>
      </c>
      <c r="K39" s="193"/>
      <c r="L39" s="193"/>
      <c r="M39" s="193"/>
      <c r="N39" s="193"/>
      <c r="O39" s="243"/>
      <c r="P39" s="248" t="s">
        <v>476</v>
      </c>
      <c r="Q39" s="249"/>
      <c r="R39" s="249"/>
      <c r="S39" s="249"/>
      <c r="T39" s="249"/>
      <c r="U39" s="250"/>
      <c r="V39" s="5"/>
      <c r="W39" s="5"/>
      <c r="X39" s="5"/>
      <c r="Y39" s="5"/>
      <c r="Z39" s="17"/>
      <c r="AA39" s="17"/>
      <c r="AB39" s="5"/>
      <c r="AC39" s="18"/>
      <c r="AD39" s="19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1"/>
      <c r="AP39" s="22"/>
      <c r="AQ39" s="23"/>
      <c r="AR39" s="71"/>
      <c r="AS39" s="72"/>
      <c r="AT39" s="72"/>
      <c r="AU39" s="73"/>
      <c r="AV39" s="65"/>
      <c r="AW39" s="66"/>
      <c r="AX39" s="66"/>
      <c r="AY39" s="67"/>
      <c r="AZ39" s="151">
        <f>ROUND(F41*(1+$AT$9)+L41*(1+$AX$9)+R40,0)</f>
        <v>1063</v>
      </c>
      <c r="BA39" s="29"/>
    </row>
    <row r="40" spans="1:53" s="140" customFormat="1" ht="16.5" customHeight="1">
      <c r="A40" s="13">
        <v>64</v>
      </c>
      <c r="B40" s="14">
        <v>1282</v>
      </c>
      <c r="C40" s="15" t="s">
        <v>694</v>
      </c>
      <c r="D40" s="207"/>
      <c r="E40" s="208"/>
      <c r="F40" s="208"/>
      <c r="G40" s="208"/>
      <c r="H40" s="208"/>
      <c r="I40" s="247"/>
      <c r="J40" s="207"/>
      <c r="K40" s="208"/>
      <c r="L40" s="208"/>
      <c r="M40" s="208"/>
      <c r="N40" s="208"/>
      <c r="O40" s="247"/>
      <c r="P40" s="166"/>
      <c r="Q40" s="162"/>
      <c r="R40" s="206">
        <f>'伴_単一日中早朝夜間'!L16-'伴_単一日中早朝夜間'!L14</f>
        <v>84</v>
      </c>
      <c r="S40" s="206"/>
      <c r="T40" s="32" t="s">
        <v>905</v>
      </c>
      <c r="V40" s="25"/>
      <c r="W40" s="11"/>
      <c r="X40" s="11"/>
      <c r="Y40" s="11"/>
      <c r="Z40" s="26"/>
      <c r="AA40" s="26"/>
      <c r="AB40" s="148"/>
      <c r="AC40" s="148"/>
      <c r="AD40" s="152"/>
      <c r="AE40" s="27" t="s">
        <v>869</v>
      </c>
      <c r="AF40" s="11"/>
      <c r="AG40" s="11"/>
      <c r="AH40" s="11"/>
      <c r="AI40" s="11"/>
      <c r="AJ40" s="11"/>
      <c r="AK40" s="11"/>
      <c r="AL40" s="11"/>
      <c r="AM40" s="11"/>
      <c r="AN40" s="11"/>
      <c r="AO40" s="28" t="s">
        <v>960</v>
      </c>
      <c r="AP40" s="188">
        <v>1</v>
      </c>
      <c r="AQ40" s="189"/>
      <c r="AR40" s="71"/>
      <c r="AS40" s="72"/>
      <c r="AT40" s="72"/>
      <c r="AU40" s="73"/>
      <c r="AV40" s="65"/>
      <c r="AW40" s="66"/>
      <c r="AX40" s="66"/>
      <c r="AY40" s="67"/>
      <c r="AZ40" s="151">
        <f>ROUND(F41*AP40*(1+$AT$9)+L41*AP40*(1+$AX$9)+R40*AP40,0)</f>
        <v>1063</v>
      </c>
      <c r="BA40" s="29"/>
    </row>
    <row r="41" spans="1:53" s="140" customFormat="1" ht="16.5" customHeight="1">
      <c r="A41" s="13">
        <v>64</v>
      </c>
      <c r="B41" s="14">
        <v>1283</v>
      </c>
      <c r="C41" s="15" t="s">
        <v>695</v>
      </c>
      <c r="D41" s="75"/>
      <c r="E41" s="168"/>
      <c r="F41" s="206">
        <f>'伴_単一日中早朝夜間'!L12</f>
        <v>584</v>
      </c>
      <c r="G41" s="206"/>
      <c r="H41" s="32" t="s">
        <v>905</v>
      </c>
      <c r="J41" s="69"/>
      <c r="K41" s="70"/>
      <c r="L41" s="206">
        <f>'伴_単一日中早朝夜間'!L14-'伴_単一日中早朝夜間'!L12</f>
        <v>82</v>
      </c>
      <c r="M41" s="206"/>
      <c r="N41" s="32" t="s">
        <v>905</v>
      </c>
      <c r="P41" s="248" t="s">
        <v>544</v>
      </c>
      <c r="Q41" s="249"/>
      <c r="R41" s="249"/>
      <c r="S41" s="249"/>
      <c r="T41" s="249"/>
      <c r="U41" s="250"/>
      <c r="V41" s="5"/>
      <c r="W41" s="5"/>
      <c r="X41" s="5"/>
      <c r="Y41" s="5"/>
      <c r="Z41" s="17"/>
      <c r="AA41" s="17"/>
      <c r="AB41" s="5"/>
      <c r="AC41" s="18"/>
      <c r="AD41" s="19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1"/>
      <c r="AP41" s="22"/>
      <c r="AQ41" s="23"/>
      <c r="AR41" s="71"/>
      <c r="AS41" s="72"/>
      <c r="AT41" s="72"/>
      <c r="AU41" s="73"/>
      <c r="AV41" s="65"/>
      <c r="AW41" s="66"/>
      <c r="AX41" s="66"/>
      <c r="AY41" s="67"/>
      <c r="AZ41" s="151">
        <f>ROUND(F41*(1+$AT$9)+L41*(1+$AX$9)+R42,0)</f>
        <v>1146</v>
      </c>
      <c r="BA41" s="29"/>
    </row>
    <row r="42" spans="1:53" s="140" customFormat="1" ht="16.5" customHeight="1">
      <c r="A42" s="13">
        <v>64</v>
      </c>
      <c r="B42" s="14">
        <v>1284</v>
      </c>
      <c r="C42" s="15" t="s">
        <v>696</v>
      </c>
      <c r="D42" s="166"/>
      <c r="E42" s="168"/>
      <c r="F42" s="168"/>
      <c r="G42" s="168"/>
      <c r="H42" s="168"/>
      <c r="I42" s="165"/>
      <c r="J42" s="69"/>
      <c r="K42" s="70"/>
      <c r="L42" s="70"/>
      <c r="M42" s="70"/>
      <c r="N42" s="70"/>
      <c r="O42" s="76"/>
      <c r="P42" s="166"/>
      <c r="Q42" s="162"/>
      <c r="R42" s="206">
        <f>'伴_単一日中早朝夜間'!L18-'伴_単一日中早朝夜間'!L14</f>
        <v>167</v>
      </c>
      <c r="S42" s="206"/>
      <c r="T42" s="32" t="s">
        <v>905</v>
      </c>
      <c r="V42" s="25"/>
      <c r="W42" s="11"/>
      <c r="X42" s="11"/>
      <c r="Y42" s="11"/>
      <c r="Z42" s="26"/>
      <c r="AA42" s="26"/>
      <c r="AB42" s="148"/>
      <c r="AC42" s="148"/>
      <c r="AD42" s="152"/>
      <c r="AE42" s="27" t="s">
        <v>869</v>
      </c>
      <c r="AF42" s="11"/>
      <c r="AG42" s="11"/>
      <c r="AH42" s="11"/>
      <c r="AI42" s="11"/>
      <c r="AJ42" s="11"/>
      <c r="AK42" s="11"/>
      <c r="AL42" s="11"/>
      <c r="AM42" s="11"/>
      <c r="AN42" s="11"/>
      <c r="AO42" s="28" t="s">
        <v>960</v>
      </c>
      <c r="AP42" s="188">
        <v>1</v>
      </c>
      <c r="AQ42" s="189"/>
      <c r="AR42" s="71"/>
      <c r="AS42" s="72"/>
      <c r="AT42" s="72"/>
      <c r="AU42" s="73"/>
      <c r="AV42" s="65"/>
      <c r="AW42" s="66"/>
      <c r="AX42" s="66"/>
      <c r="AY42" s="67"/>
      <c r="AZ42" s="151">
        <f>ROUND(F41*AP42*(1+$AT$9)+L41*AP42*(1+$AX$9)+R42*AP42,0)</f>
        <v>1146</v>
      </c>
      <c r="BA42" s="29"/>
    </row>
    <row r="43" spans="1:53" s="140" customFormat="1" ht="16.5" customHeight="1">
      <c r="A43" s="13">
        <v>64</v>
      </c>
      <c r="B43" s="14">
        <v>1285</v>
      </c>
      <c r="C43" s="15" t="s">
        <v>697</v>
      </c>
      <c r="D43" s="251" t="s">
        <v>532</v>
      </c>
      <c r="E43" s="252"/>
      <c r="F43" s="252"/>
      <c r="G43" s="252"/>
      <c r="H43" s="252"/>
      <c r="I43" s="253"/>
      <c r="J43" s="254" t="s">
        <v>615</v>
      </c>
      <c r="K43" s="252"/>
      <c r="L43" s="252"/>
      <c r="M43" s="252"/>
      <c r="N43" s="252"/>
      <c r="O43" s="253"/>
      <c r="P43" s="248" t="s">
        <v>476</v>
      </c>
      <c r="Q43" s="249"/>
      <c r="R43" s="249"/>
      <c r="S43" s="249"/>
      <c r="T43" s="249"/>
      <c r="U43" s="250"/>
      <c r="V43" s="5"/>
      <c r="W43" s="5"/>
      <c r="X43" s="5"/>
      <c r="Y43" s="5"/>
      <c r="Z43" s="17"/>
      <c r="AA43" s="17"/>
      <c r="AB43" s="5"/>
      <c r="AC43" s="18"/>
      <c r="AD43" s="19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1"/>
      <c r="AP43" s="22"/>
      <c r="AQ43" s="23"/>
      <c r="AR43" s="71"/>
      <c r="AS43" s="72"/>
      <c r="AT43" s="72"/>
      <c r="AU43" s="73"/>
      <c r="AV43" s="65"/>
      <c r="AW43" s="66"/>
      <c r="AX43" s="66"/>
      <c r="AY43" s="67"/>
      <c r="AZ43" s="151">
        <f>ROUND(F44*(1+$AT$9)+L44*(1+$AX$9)+R44,0)</f>
        <v>1187</v>
      </c>
      <c r="BA43" s="29"/>
    </row>
    <row r="44" spans="1:53" s="140" customFormat="1" ht="16.5" customHeight="1">
      <c r="A44" s="13">
        <v>64</v>
      </c>
      <c r="B44" s="14">
        <v>1286</v>
      </c>
      <c r="C44" s="15" t="s">
        <v>698</v>
      </c>
      <c r="D44" s="112" t="s">
        <v>630</v>
      </c>
      <c r="E44" s="164"/>
      <c r="F44" s="205">
        <f>'伴_単一日中早朝夜間'!L14</f>
        <v>666</v>
      </c>
      <c r="G44" s="205"/>
      <c r="H44" s="11" t="s">
        <v>905</v>
      </c>
      <c r="I44" s="148"/>
      <c r="J44" s="104"/>
      <c r="K44" s="105"/>
      <c r="L44" s="205">
        <f>'伴_単一日中早朝夜間'!L16-'伴_単一日中早朝夜間'!L14</f>
        <v>84</v>
      </c>
      <c r="M44" s="205"/>
      <c r="N44" s="11" t="s">
        <v>905</v>
      </c>
      <c r="O44" s="148"/>
      <c r="P44" s="167"/>
      <c r="Q44" s="164"/>
      <c r="R44" s="205">
        <f>'伴_単一日中早朝夜間'!L18-'伴_単一日中早朝夜間'!L16</f>
        <v>83</v>
      </c>
      <c r="S44" s="205"/>
      <c r="T44" s="11" t="s">
        <v>905</v>
      </c>
      <c r="U44" s="148"/>
      <c r="V44" s="25"/>
      <c r="W44" s="11"/>
      <c r="X44" s="11"/>
      <c r="Y44" s="11"/>
      <c r="Z44" s="26"/>
      <c r="AA44" s="26"/>
      <c r="AB44" s="148"/>
      <c r="AC44" s="148"/>
      <c r="AD44" s="152"/>
      <c r="AE44" s="27" t="s">
        <v>869</v>
      </c>
      <c r="AF44" s="11"/>
      <c r="AG44" s="11"/>
      <c r="AH44" s="11"/>
      <c r="AI44" s="11"/>
      <c r="AJ44" s="11"/>
      <c r="AK44" s="11"/>
      <c r="AL44" s="11"/>
      <c r="AM44" s="11"/>
      <c r="AN44" s="11"/>
      <c r="AO44" s="28" t="s">
        <v>960</v>
      </c>
      <c r="AP44" s="188">
        <v>1</v>
      </c>
      <c r="AQ44" s="189"/>
      <c r="AR44" s="107"/>
      <c r="AS44" s="108"/>
      <c r="AT44" s="108"/>
      <c r="AU44" s="109"/>
      <c r="AV44" s="110"/>
      <c r="AW44" s="100"/>
      <c r="AX44" s="100"/>
      <c r="AY44" s="111"/>
      <c r="AZ44" s="154">
        <f>ROUND(F44*AP44*(1+$AT$9)+L44*AP44*(1+$AX$9)+R44*AP44,0)</f>
        <v>1187</v>
      </c>
      <c r="BA44" s="98"/>
    </row>
    <row r="45" spans="1:25" ht="16.5" customHeight="1">
      <c r="A45" s="1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</row>
    <row r="46" spans="1:53" s="140" customFormat="1" ht="16.5" customHeight="1">
      <c r="A46" s="37"/>
      <c r="B46" s="37"/>
      <c r="C46" s="32"/>
      <c r="D46" s="32"/>
      <c r="E46" s="32"/>
      <c r="F46" s="32"/>
      <c r="G46" s="32"/>
      <c r="H46" s="32"/>
      <c r="L46" s="32"/>
      <c r="M46" s="32"/>
      <c r="N46" s="32"/>
      <c r="O46" s="146"/>
      <c r="P46" s="146"/>
      <c r="T46" s="146"/>
      <c r="U46" s="146"/>
      <c r="V46" s="146"/>
      <c r="W46" s="146"/>
      <c r="X46" s="146"/>
      <c r="Y46" s="146"/>
      <c r="Z46" s="32"/>
      <c r="AA46" s="32"/>
      <c r="AB46" s="32"/>
      <c r="AC46" s="32"/>
      <c r="AD46" s="32"/>
      <c r="AE46" s="35"/>
      <c r="AF46" s="32"/>
      <c r="AG46" s="39"/>
      <c r="AH46" s="40"/>
      <c r="AI46" s="32"/>
      <c r="AJ46" s="32"/>
      <c r="AK46" s="32"/>
      <c r="AL46" s="39"/>
      <c r="AM46" s="40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41"/>
      <c r="BA46" s="146"/>
    </row>
    <row r="47" spans="1:31" ht="16.5" customHeight="1">
      <c r="A47" s="1"/>
      <c r="B47" s="130" t="s">
        <v>511</v>
      </c>
      <c r="C47" s="53"/>
      <c r="D47" s="140"/>
      <c r="E47" s="140"/>
      <c r="F47" s="140"/>
      <c r="G47" s="140"/>
      <c r="H47" s="140"/>
      <c r="I47" s="140"/>
      <c r="J47" s="140"/>
      <c r="K47" s="53"/>
      <c r="L47" s="53"/>
      <c r="M47" s="53"/>
      <c r="N47" s="53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53"/>
      <c r="AA47" s="140"/>
      <c r="AB47" s="140"/>
      <c r="AC47" s="140"/>
      <c r="AD47" s="140"/>
      <c r="AE47" s="169"/>
    </row>
    <row r="48" spans="1:54" s="140" customFormat="1" ht="16.5" customHeight="1">
      <c r="A48" s="3" t="s">
        <v>464</v>
      </c>
      <c r="B48" s="141"/>
      <c r="C48" s="4" t="s">
        <v>894</v>
      </c>
      <c r="D48" s="142"/>
      <c r="E48" s="143"/>
      <c r="F48" s="143"/>
      <c r="G48" s="143"/>
      <c r="H48" s="143"/>
      <c r="I48" s="143"/>
      <c r="J48" s="143"/>
      <c r="K48" s="5"/>
      <c r="L48" s="5"/>
      <c r="M48" s="5"/>
      <c r="N48" s="5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 t="s">
        <v>895</v>
      </c>
      <c r="AA48" s="143"/>
      <c r="AB48" s="143"/>
      <c r="AC48" s="143"/>
      <c r="AD48" s="6"/>
      <c r="AE48" s="144"/>
      <c r="AF48" s="143"/>
      <c r="AG48" s="144"/>
      <c r="AH48" s="144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7" t="s">
        <v>896</v>
      </c>
      <c r="BA48" s="7" t="s">
        <v>897</v>
      </c>
      <c r="BB48" s="146"/>
    </row>
    <row r="49" spans="1:54" s="140" customFormat="1" ht="16.5" customHeight="1">
      <c r="A49" s="8" t="s">
        <v>898</v>
      </c>
      <c r="B49" s="9" t="s">
        <v>899</v>
      </c>
      <c r="C49" s="10"/>
      <c r="D49" s="159"/>
      <c r="E49" s="160"/>
      <c r="F49" s="160"/>
      <c r="G49" s="160"/>
      <c r="H49" s="160"/>
      <c r="I49" s="59" t="s">
        <v>466</v>
      </c>
      <c r="J49" s="160"/>
      <c r="K49" s="60"/>
      <c r="L49" s="60"/>
      <c r="M49" s="60"/>
      <c r="N49" s="61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1"/>
      <c r="AA49" s="148"/>
      <c r="AB49" s="148"/>
      <c r="AC49" s="148"/>
      <c r="AD49" s="148"/>
      <c r="AE49" s="149"/>
      <c r="AF49" s="148"/>
      <c r="AG49" s="149"/>
      <c r="AH49" s="149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2" t="s">
        <v>900</v>
      </c>
      <c r="BA49" s="12" t="s">
        <v>901</v>
      </c>
      <c r="BB49" s="146"/>
    </row>
    <row r="50" spans="1:53" s="140" customFormat="1" ht="16.5" customHeight="1">
      <c r="A50" s="13">
        <v>64</v>
      </c>
      <c r="B50" s="14">
        <v>1287</v>
      </c>
      <c r="C50" s="15" t="s">
        <v>699</v>
      </c>
      <c r="D50" s="192" t="s">
        <v>475</v>
      </c>
      <c r="E50" s="193"/>
      <c r="F50" s="193"/>
      <c r="G50" s="193"/>
      <c r="H50" s="193"/>
      <c r="I50" s="193"/>
      <c r="J50" s="150"/>
      <c r="K50" s="150"/>
      <c r="L50" s="150"/>
      <c r="M50" s="150"/>
      <c r="N50" s="16"/>
      <c r="O50" s="209" t="s">
        <v>971</v>
      </c>
      <c r="P50" s="210"/>
      <c r="Q50" s="210"/>
      <c r="R50" s="210"/>
      <c r="S50" s="210"/>
      <c r="T50" s="210"/>
      <c r="U50" s="210"/>
      <c r="V50" s="150"/>
      <c r="W50" s="150"/>
      <c r="X50" s="150"/>
      <c r="Y50" s="45"/>
      <c r="Z50" s="16"/>
      <c r="AA50" s="5"/>
      <c r="AB50" s="5"/>
      <c r="AC50" s="5"/>
      <c r="AD50" s="17"/>
      <c r="AE50" s="17"/>
      <c r="AF50" s="5"/>
      <c r="AG50" s="18"/>
      <c r="AH50" s="19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1"/>
      <c r="AT50" s="22"/>
      <c r="AU50" s="23"/>
      <c r="AZ50" s="151">
        <f>ROUND(J51*(1+$AX$61)+V51,0)</f>
        <v>530</v>
      </c>
      <c r="BA50" s="24" t="s">
        <v>616</v>
      </c>
    </row>
    <row r="51" spans="1:53" s="140" customFormat="1" ht="16.5" customHeight="1">
      <c r="A51" s="13">
        <v>64</v>
      </c>
      <c r="B51" s="14">
        <v>1288</v>
      </c>
      <c r="C51" s="15" t="s">
        <v>700</v>
      </c>
      <c r="D51" s="207"/>
      <c r="E51" s="208"/>
      <c r="F51" s="208"/>
      <c r="G51" s="208"/>
      <c r="H51" s="208"/>
      <c r="I51" s="208"/>
      <c r="J51" s="206">
        <f>'伴_単一日中早朝夜間'!L8</f>
        <v>255</v>
      </c>
      <c r="K51" s="206"/>
      <c r="L51" s="32" t="s">
        <v>905</v>
      </c>
      <c r="M51" s="32"/>
      <c r="N51" s="155"/>
      <c r="O51" s="211"/>
      <c r="P51" s="212"/>
      <c r="Q51" s="212"/>
      <c r="R51" s="212"/>
      <c r="S51" s="212"/>
      <c r="T51" s="212"/>
      <c r="U51" s="212"/>
      <c r="V51" s="269">
        <f>'伴_単一日中早朝夜間'!L10-'伴_単一日中早朝夜間'!L8</f>
        <v>147</v>
      </c>
      <c r="W51" s="269"/>
      <c r="X51" s="32" t="s">
        <v>905</v>
      </c>
      <c r="Y51" s="32"/>
      <c r="Z51" s="10"/>
      <c r="AA51" s="11"/>
      <c r="AB51" s="11"/>
      <c r="AC51" s="11"/>
      <c r="AD51" s="26"/>
      <c r="AE51" s="26"/>
      <c r="AF51" s="148"/>
      <c r="AG51" s="148"/>
      <c r="AH51" s="152"/>
      <c r="AI51" s="27" t="s">
        <v>869</v>
      </c>
      <c r="AJ51" s="11"/>
      <c r="AK51" s="11"/>
      <c r="AL51" s="11"/>
      <c r="AM51" s="11"/>
      <c r="AN51" s="11"/>
      <c r="AO51" s="11"/>
      <c r="AP51" s="11"/>
      <c r="AQ51" s="11"/>
      <c r="AR51" s="11"/>
      <c r="AS51" s="28" t="s">
        <v>617</v>
      </c>
      <c r="AT51" s="188">
        <v>1</v>
      </c>
      <c r="AU51" s="189"/>
      <c r="AZ51" s="151">
        <f>ROUND(J51*AT51*(1+$AX$61)+V51*AT51,0)</f>
        <v>530</v>
      </c>
      <c r="BA51" s="29"/>
    </row>
    <row r="52" spans="1:53" s="140" customFormat="1" ht="16.5" customHeight="1">
      <c r="A52" s="13">
        <v>64</v>
      </c>
      <c r="B52" s="14">
        <v>1289</v>
      </c>
      <c r="C52" s="15" t="s">
        <v>701</v>
      </c>
      <c r="D52" s="30"/>
      <c r="E52" s="31"/>
      <c r="F52" s="31"/>
      <c r="G52" s="31"/>
      <c r="H52" s="163"/>
      <c r="I52" s="163"/>
      <c r="J52" s="163"/>
      <c r="K52" s="32"/>
      <c r="L52" s="32"/>
      <c r="M52" s="32"/>
      <c r="N52" s="33"/>
      <c r="O52" s="209" t="s">
        <v>973</v>
      </c>
      <c r="P52" s="210"/>
      <c r="Q52" s="210"/>
      <c r="R52" s="210"/>
      <c r="S52" s="210"/>
      <c r="T52" s="210"/>
      <c r="U52" s="210"/>
      <c r="V52" s="150"/>
      <c r="W52" s="150"/>
      <c r="X52" s="150"/>
      <c r="Y52" s="45"/>
      <c r="Z52" s="16"/>
      <c r="AA52" s="5"/>
      <c r="AB52" s="5"/>
      <c r="AC52" s="5"/>
      <c r="AD52" s="17"/>
      <c r="AE52" s="17"/>
      <c r="AF52" s="5"/>
      <c r="AG52" s="18"/>
      <c r="AH52" s="19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1"/>
      <c r="AT52" s="22"/>
      <c r="AU52" s="23"/>
      <c r="AZ52" s="151">
        <f>ROUND(J51*(1+$AX$61)+V53,0)</f>
        <v>712</v>
      </c>
      <c r="BA52" s="29"/>
    </row>
    <row r="53" spans="1:53" s="140" customFormat="1" ht="16.5" customHeight="1">
      <c r="A53" s="13">
        <v>64</v>
      </c>
      <c r="B53" s="14">
        <v>1290</v>
      </c>
      <c r="C53" s="15" t="s">
        <v>702</v>
      </c>
      <c r="D53" s="31"/>
      <c r="E53" s="31"/>
      <c r="F53" s="31"/>
      <c r="G53" s="31"/>
      <c r="H53" s="163"/>
      <c r="I53" s="163"/>
      <c r="J53" s="163"/>
      <c r="K53" s="32"/>
      <c r="L53" s="32"/>
      <c r="M53" s="32"/>
      <c r="N53" s="33"/>
      <c r="O53" s="211"/>
      <c r="P53" s="212"/>
      <c r="Q53" s="212"/>
      <c r="R53" s="212"/>
      <c r="S53" s="212"/>
      <c r="T53" s="212"/>
      <c r="U53" s="212"/>
      <c r="V53" s="206">
        <f>'伴_単一日中早朝夜間'!L12-'伴_単一日中早朝夜間'!L8</f>
        <v>329</v>
      </c>
      <c r="W53" s="206"/>
      <c r="X53" s="32" t="s">
        <v>905</v>
      </c>
      <c r="Y53" s="32"/>
      <c r="Z53" s="10"/>
      <c r="AA53" s="11"/>
      <c r="AB53" s="11"/>
      <c r="AC53" s="11"/>
      <c r="AD53" s="26"/>
      <c r="AE53" s="26"/>
      <c r="AF53" s="148"/>
      <c r="AG53" s="148"/>
      <c r="AH53" s="152"/>
      <c r="AI53" s="27" t="s">
        <v>869</v>
      </c>
      <c r="AJ53" s="11"/>
      <c r="AK53" s="11"/>
      <c r="AL53" s="11"/>
      <c r="AM53" s="11"/>
      <c r="AN53" s="11"/>
      <c r="AO53" s="11"/>
      <c r="AP53" s="11"/>
      <c r="AQ53" s="11"/>
      <c r="AR53" s="11"/>
      <c r="AS53" s="28" t="s">
        <v>617</v>
      </c>
      <c r="AT53" s="188">
        <v>1</v>
      </c>
      <c r="AU53" s="189"/>
      <c r="AZ53" s="151">
        <f>ROUND(J51*AT53*(1+$AX$61)+V53*AT53,0)</f>
        <v>712</v>
      </c>
      <c r="BA53" s="29"/>
    </row>
    <row r="54" spans="1:53" s="140" customFormat="1" ht="16.5" customHeight="1">
      <c r="A54" s="13">
        <v>64</v>
      </c>
      <c r="B54" s="14">
        <v>1291</v>
      </c>
      <c r="C54" s="15" t="s">
        <v>703</v>
      </c>
      <c r="D54" s="31"/>
      <c r="E54" s="31"/>
      <c r="F54" s="31"/>
      <c r="G54" s="31"/>
      <c r="H54" s="163"/>
      <c r="I54" s="163"/>
      <c r="J54" s="163"/>
      <c r="K54" s="32"/>
      <c r="L54" s="32"/>
      <c r="M54" s="32"/>
      <c r="N54" s="32"/>
      <c r="O54" s="209" t="s">
        <v>974</v>
      </c>
      <c r="P54" s="210"/>
      <c r="Q54" s="210"/>
      <c r="R54" s="210"/>
      <c r="S54" s="210"/>
      <c r="T54" s="210"/>
      <c r="U54" s="210"/>
      <c r="V54" s="150"/>
      <c r="W54" s="150"/>
      <c r="X54" s="150"/>
      <c r="Y54" s="45"/>
      <c r="Z54" s="16"/>
      <c r="AA54" s="5"/>
      <c r="AB54" s="5"/>
      <c r="AC54" s="5"/>
      <c r="AD54" s="17"/>
      <c r="AE54" s="17"/>
      <c r="AF54" s="5"/>
      <c r="AG54" s="18"/>
      <c r="AH54" s="19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1"/>
      <c r="AT54" s="22"/>
      <c r="AU54" s="23"/>
      <c r="AV54" s="65"/>
      <c r="AW54" s="66"/>
      <c r="AX54" s="66"/>
      <c r="AY54" s="67"/>
      <c r="AZ54" s="151">
        <f>ROUND(J51*(1+$AX$61)+V55,0)</f>
        <v>794</v>
      </c>
      <c r="BA54" s="29"/>
    </row>
    <row r="55" spans="1:53" s="140" customFormat="1" ht="16.5" customHeight="1">
      <c r="A55" s="13">
        <v>64</v>
      </c>
      <c r="B55" s="14">
        <v>1292</v>
      </c>
      <c r="C55" s="15" t="s">
        <v>704</v>
      </c>
      <c r="D55" s="31"/>
      <c r="E55" s="31"/>
      <c r="F55" s="31"/>
      <c r="G55" s="31"/>
      <c r="H55" s="163"/>
      <c r="I55" s="163"/>
      <c r="J55" s="163"/>
      <c r="K55" s="32"/>
      <c r="L55" s="32"/>
      <c r="M55" s="32"/>
      <c r="N55" s="32"/>
      <c r="O55" s="211"/>
      <c r="P55" s="212"/>
      <c r="Q55" s="212"/>
      <c r="R55" s="212"/>
      <c r="S55" s="212"/>
      <c r="T55" s="212"/>
      <c r="U55" s="212"/>
      <c r="V55" s="206">
        <f>'伴_単一日中早朝夜間'!L14-'伴_単一日中早朝夜間'!L8</f>
        <v>411</v>
      </c>
      <c r="W55" s="206"/>
      <c r="X55" s="32" t="s">
        <v>905</v>
      </c>
      <c r="Y55" s="32"/>
      <c r="Z55" s="10"/>
      <c r="AA55" s="11"/>
      <c r="AB55" s="11"/>
      <c r="AC55" s="11"/>
      <c r="AD55" s="26"/>
      <c r="AE55" s="26"/>
      <c r="AF55" s="148"/>
      <c r="AG55" s="148"/>
      <c r="AH55" s="152"/>
      <c r="AI55" s="27" t="s">
        <v>869</v>
      </c>
      <c r="AJ55" s="11"/>
      <c r="AK55" s="11"/>
      <c r="AL55" s="11"/>
      <c r="AM55" s="11"/>
      <c r="AN55" s="11"/>
      <c r="AO55" s="11"/>
      <c r="AP55" s="11"/>
      <c r="AQ55" s="11"/>
      <c r="AR55" s="11"/>
      <c r="AS55" s="28" t="s">
        <v>617</v>
      </c>
      <c r="AT55" s="188">
        <v>1</v>
      </c>
      <c r="AU55" s="189"/>
      <c r="AV55" s="65"/>
      <c r="AW55" s="66"/>
      <c r="AX55" s="66"/>
      <c r="AY55" s="67"/>
      <c r="AZ55" s="151">
        <f>ROUND(J51*AT55*(1+$AX$61)+V55*AT55,0)</f>
        <v>794</v>
      </c>
      <c r="BA55" s="29"/>
    </row>
    <row r="56" spans="1:53" s="140" customFormat="1" ht="16.5" customHeight="1">
      <c r="A56" s="13">
        <v>64</v>
      </c>
      <c r="B56" s="14">
        <v>1293</v>
      </c>
      <c r="C56" s="15" t="s">
        <v>705</v>
      </c>
      <c r="D56" s="31"/>
      <c r="E56" s="31"/>
      <c r="F56" s="31"/>
      <c r="G56" s="31"/>
      <c r="H56" s="163"/>
      <c r="I56" s="163"/>
      <c r="J56" s="163"/>
      <c r="K56" s="32"/>
      <c r="L56" s="32"/>
      <c r="M56" s="32"/>
      <c r="N56" s="32"/>
      <c r="O56" s="209" t="s">
        <v>975</v>
      </c>
      <c r="P56" s="210"/>
      <c r="Q56" s="210"/>
      <c r="R56" s="210"/>
      <c r="S56" s="210"/>
      <c r="T56" s="210"/>
      <c r="U56" s="210"/>
      <c r="V56" s="150"/>
      <c r="W56" s="150"/>
      <c r="X56" s="150"/>
      <c r="Y56" s="45"/>
      <c r="Z56" s="16"/>
      <c r="AA56" s="5"/>
      <c r="AB56" s="5"/>
      <c r="AC56" s="5"/>
      <c r="AD56" s="17"/>
      <c r="AE56" s="17"/>
      <c r="AF56" s="5"/>
      <c r="AG56" s="18"/>
      <c r="AH56" s="19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1"/>
      <c r="AT56" s="22"/>
      <c r="AU56" s="23"/>
      <c r="AV56" s="65"/>
      <c r="AW56" s="66"/>
      <c r="AX56" s="66"/>
      <c r="AY56" s="67"/>
      <c r="AZ56" s="151">
        <f>ROUND(J51*(1+$AX$61)+V57,0)</f>
        <v>878</v>
      </c>
      <c r="BA56" s="29"/>
    </row>
    <row r="57" spans="1:53" s="140" customFormat="1" ht="16.5" customHeight="1">
      <c r="A57" s="13">
        <v>64</v>
      </c>
      <c r="B57" s="14">
        <v>1294</v>
      </c>
      <c r="C57" s="15" t="s">
        <v>706</v>
      </c>
      <c r="D57" s="31"/>
      <c r="E57" s="31"/>
      <c r="F57" s="31"/>
      <c r="G57" s="31"/>
      <c r="H57" s="163"/>
      <c r="I57" s="163"/>
      <c r="J57" s="163"/>
      <c r="K57" s="32"/>
      <c r="L57" s="32"/>
      <c r="M57" s="32"/>
      <c r="N57" s="32"/>
      <c r="O57" s="211"/>
      <c r="P57" s="212"/>
      <c r="Q57" s="212"/>
      <c r="R57" s="212"/>
      <c r="S57" s="212"/>
      <c r="T57" s="212"/>
      <c r="U57" s="212"/>
      <c r="V57" s="206">
        <f>'伴_単一日中早朝夜間'!L16-'伴_単一日中早朝夜間'!L8</f>
        <v>495</v>
      </c>
      <c r="W57" s="206"/>
      <c r="X57" s="32" t="s">
        <v>905</v>
      </c>
      <c r="Y57" s="32"/>
      <c r="Z57" s="10"/>
      <c r="AA57" s="11"/>
      <c r="AB57" s="11"/>
      <c r="AC57" s="11"/>
      <c r="AD57" s="26"/>
      <c r="AE57" s="26"/>
      <c r="AF57" s="148"/>
      <c r="AG57" s="148"/>
      <c r="AH57" s="152"/>
      <c r="AI57" s="27" t="s">
        <v>869</v>
      </c>
      <c r="AJ57" s="11"/>
      <c r="AK57" s="11"/>
      <c r="AL57" s="11"/>
      <c r="AM57" s="11"/>
      <c r="AN57" s="11"/>
      <c r="AO57" s="11"/>
      <c r="AP57" s="11"/>
      <c r="AQ57" s="11"/>
      <c r="AR57" s="11"/>
      <c r="AS57" s="28" t="s">
        <v>617</v>
      </c>
      <c r="AT57" s="188">
        <v>1</v>
      </c>
      <c r="AU57" s="189"/>
      <c r="AV57" s="65"/>
      <c r="AW57" s="66"/>
      <c r="AX57" s="66"/>
      <c r="AY57" s="67"/>
      <c r="AZ57" s="151">
        <f>ROUND(J51*AT57*(1+$AX$61)+V57*AT57,0)</f>
        <v>878</v>
      </c>
      <c r="BA57" s="29"/>
    </row>
    <row r="58" spans="1:53" s="140" customFormat="1" ht="16.5" customHeight="1">
      <c r="A58" s="13">
        <v>64</v>
      </c>
      <c r="B58" s="14">
        <v>1295</v>
      </c>
      <c r="C58" s="15" t="s">
        <v>707</v>
      </c>
      <c r="D58" s="31"/>
      <c r="E58" s="31"/>
      <c r="F58" s="31"/>
      <c r="G58" s="31"/>
      <c r="H58" s="163"/>
      <c r="I58" s="163"/>
      <c r="J58" s="163"/>
      <c r="K58" s="32"/>
      <c r="L58" s="32"/>
      <c r="M58" s="32"/>
      <c r="N58" s="32"/>
      <c r="O58" s="209" t="s">
        <v>976</v>
      </c>
      <c r="P58" s="210"/>
      <c r="Q58" s="210"/>
      <c r="R58" s="210"/>
      <c r="S58" s="210"/>
      <c r="T58" s="210"/>
      <c r="U58" s="210"/>
      <c r="V58" s="150"/>
      <c r="W58" s="150"/>
      <c r="X58" s="150"/>
      <c r="Y58" s="45"/>
      <c r="Z58" s="16"/>
      <c r="AA58" s="5"/>
      <c r="AB58" s="5"/>
      <c r="AC58" s="5"/>
      <c r="AD58" s="17"/>
      <c r="AE58" s="17"/>
      <c r="AF58" s="5"/>
      <c r="AG58" s="18"/>
      <c r="AH58" s="19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1"/>
      <c r="AT58" s="22"/>
      <c r="AU58" s="23"/>
      <c r="AV58" s="65"/>
      <c r="AW58" s="66"/>
      <c r="AX58" s="66"/>
      <c r="AY58" s="67"/>
      <c r="AZ58" s="151">
        <f>ROUND(J51*(1+$AX$61)+V59,0)</f>
        <v>961</v>
      </c>
      <c r="BA58" s="29"/>
    </row>
    <row r="59" spans="1:53" s="140" customFormat="1" ht="16.5" customHeight="1">
      <c r="A59" s="13">
        <v>64</v>
      </c>
      <c r="B59" s="14">
        <v>1296</v>
      </c>
      <c r="C59" s="15" t="s">
        <v>710</v>
      </c>
      <c r="D59" s="31"/>
      <c r="E59" s="31"/>
      <c r="F59" s="31"/>
      <c r="G59" s="31"/>
      <c r="H59" s="163"/>
      <c r="I59" s="163"/>
      <c r="J59" s="163"/>
      <c r="K59" s="32"/>
      <c r="L59" s="32"/>
      <c r="M59" s="32"/>
      <c r="N59" s="32"/>
      <c r="O59" s="211"/>
      <c r="P59" s="212"/>
      <c r="Q59" s="212"/>
      <c r="R59" s="212"/>
      <c r="S59" s="212"/>
      <c r="T59" s="212"/>
      <c r="U59" s="212"/>
      <c r="V59" s="206">
        <f>'伴_単一日中早朝夜間'!L18-'伴_単一日中早朝夜間'!L8</f>
        <v>578</v>
      </c>
      <c r="W59" s="206"/>
      <c r="X59" s="32" t="s">
        <v>905</v>
      </c>
      <c r="Y59" s="32"/>
      <c r="Z59" s="10"/>
      <c r="AA59" s="11"/>
      <c r="AB59" s="11"/>
      <c r="AC59" s="11"/>
      <c r="AD59" s="26"/>
      <c r="AE59" s="26"/>
      <c r="AF59" s="148"/>
      <c r="AG59" s="148"/>
      <c r="AH59" s="152"/>
      <c r="AI59" s="27" t="s">
        <v>869</v>
      </c>
      <c r="AJ59" s="11"/>
      <c r="AK59" s="11"/>
      <c r="AL59" s="11"/>
      <c r="AM59" s="11"/>
      <c r="AN59" s="11"/>
      <c r="AO59" s="11"/>
      <c r="AP59" s="11"/>
      <c r="AQ59" s="11"/>
      <c r="AR59" s="11"/>
      <c r="AS59" s="28" t="s">
        <v>617</v>
      </c>
      <c r="AT59" s="188">
        <v>1</v>
      </c>
      <c r="AU59" s="189"/>
      <c r="AV59" s="233" t="s">
        <v>965</v>
      </c>
      <c r="AW59" s="234"/>
      <c r="AX59" s="234"/>
      <c r="AY59" s="235"/>
      <c r="AZ59" s="151">
        <f>ROUND(J51*AT59*(1+$AX$61)+V59*AT59,0)</f>
        <v>961</v>
      </c>
      <c r="BA59" s="29"/>
    </row>
    <row r="60" spans="1:53" s="140" customFormat="1" ht="16.5" customHeight="1">
      <c r="A60" s="13">
        <v>64</v>
      </c>
      <c r="B60" s="14">
        <v>1297</v>
      </c>
      <c r="C60" s="15" t="s">
        <v>711</v>
      </c>
      <c r="D60" s="192" t="s">
        <v>619</v>
      </c>
      <c r="E60" s="193"/>
      <c r="F60" s="193"/>
      <c r="G60" s="193"/>
      <c r="H60" s="193"/>
      <c r="I60" s="193"/>
      <c r="J60" s="150"/>
      <c r="K60" s="150"/>
      <c r="L60" s="150"/>
      <c r="M60" s="150"/>
      <c r="N60" s="16"/>
      <c r="O60" s="209" t="s">
        <v>971</v>
      </c>
      <c r="P60" s="210"/>
      <c r="Q60" s="210"/>
      <c r="R60" s="210"/>
      <c r="S60" s="210"/>
      <c r="T60" s="210"/>
      <c r="U60" s="210"/>
      <c r="V60" s="150"/>
      <c r="W60" s="150"/>
      <c r="X60" s="150"/>
      <c r="Y60" s="45"/>
      <c r="Z60" s="16"/>
      <c r="AA60" s="5"/>
      <c r="AB60" s="5"/>
      <c r="AC60" s="5"/>
      <c r="AD60" s="17"/>
      <c r="AE60" s="17"/>
      <c r="AF60" s="5"/>
      <c r="AG60" s="18"/>
      <c r="AH60" s="19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2"/>
      <c r="AU60" s="23"/>
      <c r="AV60" s="233"/>
      <c r="AW60" s="234"/>
      <c r="AX60" s="234"/>
      <c r="AY60" s="235"/>
      <c r="AZ60" s="151">
        <f>ROUND(J61*(1+$AX$61)+V61,0)</f>
        <v>785</v>
      </c>
      <c r="BA60" s="29"/>
    </row>
    <row r="61" spans="1:53" s="140" customFormat="1" ht="16.5" customHeight="1">
      <c r="A61" s="13">
        <v>64</v>
      </c>
      <c r="B61" s="14">
        <v>1298</v>
      </c>
      <c r="C61" s="15" t="s">
        <v>712</v>
      </c>
      <c r="D61" s="207"/>
      <c r="E61" s="208"/>
      <c r="F61" s="208"/>
      <c r="G61" s="208"/>
      <c r="H61" s="208"/>
      <c r="I61" s="208"/>
      <c r="J61" s="206">
        <f>'伴_単一日中早朝夜間'!L10</f>
        <v>402</v>
      </c>
      <c r="K61" s="206"/>
      <c r="L61" s="32" t="s">
        <v>905</v>
      </c>
      <c r="M61" s="32"/>
      <c r="N61" s="155"/>
      <c r="O61" s="211"/>
      <c r="P61" s="212"/>
      <c r="Q61" s="212"/>
      <c r="R61" s="212"/>
      <c r="S61" s="212"/>
      <c r="T61" s="212"/>
      <c r="U61" s="212"/>
      <c r="V61" s="206">
        <f>'伴_単一日中早朝夜間'!L12-'伴_単一日中早朝夜間'!L10</f>
        <v>182</v>
      </c>
      <c r="W61" s="206"/>
      <c r="X61" s="32" t="s">
        <v>905</v>
      </c>
      <c r="Y61" s="32"/>
      <c r="Z61" s="10"/>
      <c r="AA61" s="11"/>
      <c r="AB61" s="11"/>
      <c r="AC61" s="11"/>
      <c r="AD61" s="26"/>
      <c r="AE61" s="26"/>
      <c r="AF61" s="148"/>
      <c r="AG61" s="148"/>
      <c r="AH61" s="152"/>
      <c r="AI61" s="27" t="s">
        <v>869</v>
      </c>
      <c r="AJ61" s="11"/>
      <c r="AK61" s="11"/>
      <c r="AL61" s="11"/>
      <c r="AM61" s="11"/>
      <c r="AN61" s="11"/>
      <c r="AO61" s="11"/>
      <c r="AP61" s="11"/>
      <c r="AQ61" s="11"/>
      <c r="AR61" s="11"/>
      <c r="AS61" s="28" t="s">
        <v>617</v>
      </c>
      <c r="AT61" s="188">
        <v>1</v>
      </c>
      <c r="AU61" s="189"/>
      <c r="AV61" s="65" t="s">
        <v>478</v>
      </c>
      <c r="AW61" s="68" t="s">
        <v>479</v>
      </c>
      <c r="AX61" s="199">
        <v>0.5</v>
      </c>
      <c r="AY61" s="199"/>
      <c r="AZ61" s="151">
        <f>ROUND(J61*AT61*(1+$AX$61)+V61*AT61,0)</f>
        <v>785</v>
      </c>
      <c r="BA61" s="29"/>
    </row>
    <row r="62" spans="1:53" s="140" customFormat="1" ht="16.5" customHeight="1">
      <c r="A62" s="13">
        <v>64</v>
      </c>
      <c r="B62" s="14">
        <v>1299</v>
      </c>
      <c r="C62" s="15" t="s">
        <v>713</v>
      </c>
      <c r="D62" s="30"/>
      <c r="E62" s="31"/>
      <c r="F62" s="31"/>
      <c r="G62" s="31"/>
      <c r="H62" s="163"/>
      <c r="I62" s="163"/>
      <c r="J62" s="163"/>
      <c r="K62" s="32"/>
      <c r="L62" s="32"/>
      <c r="M62" s="32"/>
      <c r="N62" s="33"/>
      <c r="O62" s="209" t="s">
        <v>973</v>
      </c>
      <c r="P62" s="210"/>
      <c r="Q62" s="210"/>
      <c r="R62" s="210"/>
      <c r="S62" s="210"/>
      <c r="T62" s="210"/>
      <c r="U62" s="210"/>
      <c r="V62" s="150"/>
      <c r="W62" s="150"/>
      <c r="X62" s="150"/>
      <c r="Y62" s="45"/>
      <c r="Z62" s="16"/>
      <c r="AA62" s="5"/>
      <c r="AB62" s="5"/>
      <c r="AC62" s="5"/>
      <c r="AD62" s="17"/>
      <c r="AE62" s="17"/>
      <c r="AF62" s="5"/>
      <c r="AG62" s="18"/>
      <c r="AH62" s="19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1"/>
      <c r="AT62" s="22"/>
      <c r="AU62" s="23"/>
      <c r="AV62" s="65"/>
      <c r="AW62" s="66"/>
      <c r="AX62" s="66"/>
      <c r="AY62" s="54" t="s">
        <v>931</v>
      </c>
      <c r="AZ62" s="151">
        <f>ROUND(J61*(1+$AX$61)+V63,0)</f>
        <v>867</v>
      </c>
      <c r="BA62" s="29"/>
    </row>
    <row r="63" spans="1:53" s="140" customFormat="1" ht="16.5" customHeight="1">
      <c r="A63" s="13">
        <v>64</v>
      </c>
      <c r="B63" s="14">
        <v>1300</v>
      </c>
      <c r="C63" s="15" t="s">
        <v>714</v>
      </c>
      <c r="D63" s="31"/>
      <c r="E63" s="31"/>
      <c r="F63" s="31"/>
      <c r="G63" s="31"/>
      <c r="H63" s="163"/>
      <c r="I63" s="163"/>
      <c r="J63" s="163"/>
      <c r="K63" s="32"/>
      <c r="L63" s="32"/>
      <c r="M63" s="32"/>
      <c r="N63" s="33"/>
      <c r="O63" s="211"/>
      <c r="P63" s="212"/>
      <c r="Q63" s="212"/>
      <c r="R63" s="212"/>
      <c r="S63" s="212"/>
      <c r="T63" s="212"/>
      <c r="U63" s="212"/>
      <c r="V63" s="206">
        <f>'伴_単一日中早朝夜間'!L14-'伴_単一日中早朝夜間'!L10</f>
        <v>264</v>
      </c>
      <c r="W63" s="206"/>
      <c r="X63" s="32" t="s">
        <v>905</v>
      </c>
      <c r="Y63" s="32"/>
      <c r="Z63" s="10"/>
      <c r="AA63" s="11"/>
      <c r="AB63" s="11"/>
      <c r="AC63" s="11"/>
      <c r="AD63" s="26"/>
      <c r="AE63" s="26"/>
      <c r="AF63" s="148"/>
      <c r="AG63" s="148"/>
      <c r="AH63" s="152"/>
      <c r="AI63" s="27" t="s">
        <v>869</v>
      </c>
      <c r="AJ63" s="11"/>
      <c r="AK63" s="11"/>
      <c r="AL63" s="11"/>
      <c r="AM63" s="11"/>
      <c r="AN63" s="11"/>
      <c r="AO63" s="11"/>
      <c r="AP63" s="11"/>
      <c r="AQ63" s="11"/>
      <c r="AR63" s="11"/>
      <c r="AS63" s="28" t="s">
        <v>617</v>
      </c>
      <c r="AT63" s="188">
        <v>1</v>
      </c>
      <c r="AU63" s="189"/>
      <c r="AZ63" s="151">
        <f>ROUND(J61*AT63*(1+$AX$61)+V63*AT63,0)</f>
        <v>867</v>
      </c>
      <c r="BA63" s="29"/>
    </row>
    <row r="64" spans="1:53" s="140" customFormat="1" ht="16.5" customHeight="1">
      <c r="A64" s="13">
        <v>64</v>
      </c>
      <c r="B64" s="14">
        <v>1301</v>
      </c>
      <c r="C64" s="15" t="s">
        <v>715</v>
      </c>
      <c r="D64" s="31"/>
      <c r="E64" s="31"/>
      <c r="F64" s="31"/>
      <c r="G64" s="31"/>
      <c r="H64" s="163"/>
      <c r="I64" s="163"/>
      <c r="J64" s="163"/>
      <c r="K64" s="32"/>
      <c r="L64" s="32"/>
      <c r="M64" s="32"/>
      <c r="N64" s="32"/>
      <c r="O64" s="209" t="s">
        <v>974</v>
      </c>
      <c r="P64" s="210"/>
      <c r="Q64" s="210"/>
      <c r="R64" s="210"/>
      <c r="S64" s="210"/>
      <c r="T64" s="210"/>
      <c r="U64" s="210"/>
      <c r="V64" s="150"/>
      <c r="W64" s="150"/>
      <c r="X64" s="150"/>
      <c r="Y64" s="45"/>
      <c r="Z64" s="16"/>
      <c r="AA64" s="5"/>
      <c r="AB64" s="5"/>
      <c r="AC64" s="5"/>
      <c r="AD64" s="17"/>
      <c r="AE64" s="17"/>
      <c r="AF64" s="5"/>
      <c r="AG64" s="18"/>
      <c r="AH64" s="19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1"/>
      <c r="AT64" s="22"/>
      <c r="AU64" s="23"/>
      <c r="AZ64" s="151">
        <f>ROUND(J61*(1+$AX$61)+V65,0)</f>
        <v>951</v>
      </c>
      <c r="BA64" s="29"/>
    </row>
    <row r="65" spans="1:53" s="140" customFormat="1" ht="16.5" customHeight="1">
      <c r="A65" s="13">
        <v>64</v>
      </c>
      <c r="B65" s="14">
        <v>1302</v>
      </c>
      <c r="C65" s="15" t="s">
        <v>716</v>
      </c>
      <c r="D65" s="31"/>
      <c r="E65" s="31"/>
      <c r="F65" s="31"/>
      <c r="G65" s="31"/>
      <c r="H65" s="163"/>
      <c r="I65" s="163"/>
      <c r="J65" s="163"/>
      <c r="K65" s="32"/>
      <c r="L65" s="32"/>
      <c r="M65" s="32"/>
      <c r="N65" s="32"/>
      <c r="O65" s="211"/>
      <c r="P65" s="212"/>
      <c r="Q65" s="212"/>
      <c r="R65" s="212"/>
      <c r="S65" s="212"/>
      <c r="T65" s="212"/>
      <c r="U65" s="212"/>
      <c r="V65" s="206">
        <f>'伴_単一日中早朝夜間'!L16-'伴_単一日中早朝夜間'!L10</f>
        <v>348</v>
      </c>
      <c r="W65" s="206"/>
      <c r="X65" s="32" t="s">
        <v>905</v>
      </c>
      <c r="Y65" s="32"/>
      <c r="Z65" s="10"/>
      <c r="AA65" s="11"/>
      <c r="AB65" s="11"/>
      <c r="AC65" s="11"/>
      <c r="AD65" s="26"/>
      <c r="AE65" s="26"/>
      <c r="AF65" s="148"/>
      <c r="AG65" s="148"/>
      <c r="AH65" s="152"/>
      <c r="AI65" s="27" t="s">
        <v>869</v>
      </c>
      <c r="AJ65" s="11"/>
      <c r="AK65" s="11"/>
      <c r="AL65" s="11"/>
      <c r="AM65" s="11"/>
      <c r="AN65" s="11"/>
      <c r="AO65" s="11"/>
      <c r="AP65" s="11"/>
      <c r="AQ65" s="11"/>
      <c r="AR65" s="11"/>
      <c r="AS65" s="28" t="s">
        <v>617</v>
      </c>
      <c r="AT65" s="188">
        <v>1</v>
      </c>
      <c r="AU65" s="189"/>
      <c r="AZ65" s="151">
        <f>ROUND(J61*AT65*(1+$AX$61)+V65*AT65,0)</f>
        <v>951</v>
      </c>
      <c r="BA65" s="29"/>
    </row>
    <row r="66" spans="1:53" s="140" customFormat="1" ht="16.5" customHeight="1">
      <c r="A66" s="13">
        <v>64</v>
      </c>
      <c r="B66" s="14">
        <v>1303</v>
      </c>
      <c r="C66" s="15" t="s">
        <v>717</v>
      </c>
      <c r="D66" s="31"/>
      <c r="E66" s="31"/>
      <c r="F66" s="31"/>
      <c r="G66" s="31"/>
      <c r="H66" s="163"/>
      <c r="I66" s="163"/>
      <c r="J66" s="163"/>
      <c r="K66" s="32"/>
      <c r="L66" s="32"/>
      <c r="M66" s="32"/>
      <c r="N66" s="32"/>
      <c r="O66" s="209" t="s">
        <v>975</v>
      </c>
      <c r="P66" s="210"/>
      <c r="Q66" s="210"/>
      <c r="R66" s="210"/>
      <c r="S66" s="210"/>
      <c r="T66" s="210"/>
      <c r="U66" s="210"/>
      <c r="V66" s="150"/>
      <c r="W66" s="150"/>
      <c r="X66" s="150"/>
      <c r="Y66" s="45"/>
      <c r="Z66" s="16"/>
      <c r="AA66" s="5"/>
      <c r="AB66" s="5"/>
      <c r="AC66" s="5"/>
      <c r="AD66" s="17"/>
      <c r="AE66" s="17"/>
      <c r="AF66" s="5"/>
      <c r="AG66" s="18"/>
      <c r="AH66" s="19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1"/>
      <c r="AT66" s="22"/>
      <c r="AU66" s="23"/>
      <c r="AV66" s="65"/>
      <c r="AW66" s="66"/>
      <c r="AX66" s="66"/>
      <c r="AY66" s="67"/>
      <c r="AZ66" s="151">
        <f>ROUND(J61*(1+$AX$61)+V67,0)</f>
        <v>1034</v>
      </c>
      <c r="BA66" s="29"/>
    </row>
    <row r="67" spans="1:53" s="140" customFormat="1" ht="16.5" customHeight="1">
      <c r="A67" s="13">
        <v>64</v>
      </c>
      <c r="B67" s="14">
        <v>1304</v>
      </c>
      <c r="C67" s="15" t="s">
        <v>718</v>
      </c>
      <c r="D67" s="31"/>
      <c r="E67" s="31"/>
      <c r="F67" s="31"/>
      <c r="G67" s="31"/>
      <c r="H67" s="163"/>
      <c r="I67" s="163"/>
      <c r="J67" s="163"/>
      <c r="K67" s="32"/>
      <c r="L67" s="32"/>
      <c r="M67" s="32"/>
      <c r="N67" s="32"/>
      <c r="O67" s="211"/>
      <c r="P67" s="212"/>
      <c r="Q67" s="212"/>
      <c r="R67" s="212"/>
      <c r="S67" s="212"/>
      <c r="T67" s="212"/>
      <c r="U67" s="212"/>
      <c r="V67" s="206">
        <f>'伴_単一日中早朝夜間'!L18-'伴_単一日中早朝夜間'!L10</f>
        <v>431</v>
      </c>
      <c r="W67" s="206"/>
      <c r="X67" s="32" t="s">
        <v>905</v>
      </c>
      <c r="Y67" s="32"/>
      <c r="Z67" s="10"/>
      <c r="AA67" s="11"/>
      <c r="AB67" s="11"/>
      <c r="AC67" s="11"/>
      <c r="AD67" s="26"/>
      <c r="AE67" s="26"/>
      <c r="AF67" s="148"/>
      <c r="AG67" s="148"/>
      <c r="AH67" s="152"/>
      <c r="AI67" s="27" t="s">
        <v>869</v>
      </c>
      <c r="AJ67" s="11"/>
      <c r="AK67" s="11"/>
      <c r="AL67" s="11"/>
      <c r="AM67" s="11"/>
      <c r="AN67" s="11"/>
      <c r="AO67" s="11"/>
      <c r="AP67" s="11"/>
      <c r="AQ67" s="11"/>
      <c r="AR67" s="11"/>
      <c r="AS67" s="28" t="s">
        <v>617</v>
      </c>
      <c r="AT67" s="188">
        <v>1</v>
      </c>
      <c r="AU67" s="189"/>
      <c r="AV67" s="65"/>
      <c r="AW67" s="66"/>
      <c r="AX67" s="66"/>
      <c r="AY67" s="67"/>
      <c r="AZ67" s="151">
        <f>ROUND(J61*AT67*(1+$AX$61)+V67*AT67,0)</f>
        <v>1034</v>
      </c>
      <c r="BA67" s="29"/>
    </row>
    <row r="68" spans="1:53" s="140" customFormat="1" ht="16.5" customHeight="1">
      <c r="A68" s="13">
        <v>64</v>
      </c>
      <c r="B68" s="14">
        <v>1305</v>
      </c>
      <c r="C68" s="15" t="s">
        <v>719</v>
      </c>
      <c r="D68" s="192" t="s">
        <v>620</v>
      </c>
      <c r="E68" s="193"/>
      <c r="F68" s="193"/>
      <c r="G68" s="193"/>
      <c r="H68" s="193"/>
      <c r="I68" s="193"/>
      <c r="J68" s="150"/>
      <c r="K68" s="150"/>
      <c r="L68" s="150"/>
      <c r="M68" s="150"/>
      <c r="N68" s="16"/>
      <c r="O68" s="209" t="s">
        <v>971</v>
      </c>
      <c r="P68" s="210"/>
      <c r="Q68" s="210"/>
      <c r="R68" s="210"/>
      <c r="S68" s="210"/>
      <c r="T68" s="210"/>
      <c r="U68" s="210"/>
      <c r="V68" s="150"/>
      <c r="W68" s="150"/>
      <c r="X68" s="150"/>
      <c r="Y68" s="45"/>
      <c r="Z68" s="16"/>
      <c r="AA68" s="5"/>
      <c r="AB68" s="5"/>
      <c r="AC68" s="5"/>
      <c r="AD68" s="17"/>
      <c r="AE68" s="17"/>
      <c r="AF68" s="5"/>
      <c r="AG68" s="18"/>
      <c r="AH68" s="19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1"/>
      <c r="AT68" s="22"/>
      <c r="AU68" s="23"/>
      <c r="AV68" s="65"/>
      <c r="AW68" s="66"/>
      <c r="AX68" s="66"/>
      <c r="AY68" s="67"/>
      <c r="AZ68" s="151">
        <f>ROUND(J69*(1+$AX$61)+V69,0)</f>
        <v>958</v>
      </c>
      <c r="BA68" s="29"/>
    </row>
    <row r="69" spans="1:53" s="140" customFormat="1" ht="16.5" customHeight="1">
      <c r="A69" s="13">
        <v>64</v>
      </c>
      <c r="B69" s="14">
        <v>1306</v>
      </c>
      <c r="C69" s="15" t="s">
        <v>720</v>
      </c>
      <c r="D69" s="207"/>
      <c r="E69" s="208"/>
      <c r="F69" s="208"/>
      <c r="G69" s="208"/>
      <c r="H69" s="208"/>
      <c r="I69" s="208"/>
      <c r="J69" s="206">
        <f>'伴_単一日中早朝夜間'!L12</f>
        <v>584</v>
      </c>
      <c r="K69" s="206"/>
      <c r="L69" s="32" t="s">
        <v>905</v>
      </c>
      <c r="M69" s="32"/>
      <c r="N69" s="155"/>
      <c r="O69" s="211"/>
      <c r="P69" s="212"/>
      <c r="Q69" s="212"/>
      <c r="R69" s="212"/>
      <c r="S69" s="212"/>
      <c r="T69" s="212"/>
      <c r="U69" s="212"/>
      <c r="V69" s="206">
        <f>'伴_単一日中早朝夜間'!L14-'伴_単一日中早朝夜間'!L12</f>
        <v>82</v>
      </c>
      <c r="W69" s="206"/>
      <c r="X69" s="32" t="s">
        <v>905</v>
      </c>
      <c r="Y69" s="32"/>
      <c r="Z69" s="10"/>
      <c r="AA69" s="11"/>
      <c r="AB69" s="11"/>
      <c r="AC69" s="11"/>
      <c r="AD69" s="26"/>
      <c r="AE69" s="26"/>
      <c r="AF69" s="148"/>
      <c r="AG69" s="148"/>
      <c r="AH69" s="152"/>
      <c r="AI69" s="27" t="s">
        <v>869</v>
      </c>
      <c r="AJ69" s="11"/>
      <c r="AK69" s="11"/>
      <c r="AL69" s="11"/>
      <c r="AM69" s="11"/>
      <c r="AN69" s="11"/>
      <c r="AO69" s="11"/>
      <c r="AP69" s="11"/>
      <c r="AQ69" s="11"/>
      <c r="AR69" s="11"/>
      <c r="AS69" s="28" t="s">
        <v>617</v>
      </c>
      <c r="AT69" s="188">
        <v>1</v>
      </c>
      <c r="AU69" s="189"/>
      <c r="AV69" s="65"/>
      <c r="AW69" s="66"/>
      <c r="AX69" s="66"/>
      <c r="AY69" s="67"/>
      <c r="AZ69" s="151">
        <f>ROUND(J69*AT69*(1+$AX$61)+V69*AT69,0)</f>
        <v>958</v>
      </c>
      <c r="BA69" s="29"/>
    </row>
    <row r="70" spans="1:53" s="140" customFormat="1" ht="16.5" customHeight="1">
      <c r="A70" s="13">
        <v>64</v>
      </c>
      <c r="B70" s="14">
        <v>1307</v>
      </c>
      <c r="C70" s="15" t="s">
        <v>721</v>
      </c>
      <c r="D70" s="30"/>
      <c r="E70" s="31"/>
      <c r="F70" s="31"/>
      <c r="G70" s="31"/>
      <c r="H70" s="163"/>
      <c r="I70" s="163"/>
      <c r="J70" s="163"/>
      <c r="K70" s="32"/>
      <c r="L70" s="32"/>
      <c r="M70" s="32"/>
      <c r="N70" s="33"/>
      <c r="O70" s="209" t="s">
        <v>973</v>
      </c>
      <c r="P70" s="210"/>
      <c r="Q70" s="210"/>
      <c r="R70" s="210"/>
      <c r="S70" s="210"/>
      <c r="T70" s="210"/>
      <c r="U70" s="210"/>
      <c r="V70" s="150"/>
      <c r="W70" s="150"/>
      <c r="X70" s="150"/>
      <c r="Y70" s="45"/>
      <c r="Z70" s="16"/>
      <c r="AA70" s="5"/>
      <c r="AB70" s="5"/>
      <c r="AC70" s="5"/>
      <c r="AD70" s="17"/>
      <c r="AE70" s="17"/>
      <c r="AF70" s="5"/>
      <c r="AG70" s="18"/>
      <c r="AH70" s="19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1"/>
      <c r="AT70" s="22"/>
      <c r="AU70" s="23"/>
      <c r="AV70" s="65"/>
      <c r="AW70" s="66"/>
      <c r="AX70" s="66"/>
      <c r="AY70" s="67"/>
      <c r="AZ70" s="151">
        <f>ROUND(J69*(1+$AX$61)+V71,0)</f>
        <v>1042</v>
      </c>
      <c r="BA70" s="29"/>
    </row>
    <row r="71" spans="1:53" s="140" customFormat="1" ht="16.5" customHeight="1">
      <c r="A71" s="13">
        <v>64</v>
      </c>
      <c r="B71" s="14">
        <v>1308</v>
      </c>
      <c r="C71" s="15" t="s">
        <v>722</v>
      </c>
      <c r="D71" s="31"/>
      <c r="E71" s="31"/>
      <c r="F71" s="31"/>
      <c r="G71" s="31"/>
      <c r="H71" s="163"/>
      <c r="I71" s="163"/>
      <c r="J71" s="163"/>
      <c r="K71" s="32"/>
      <c r="L71" s="32"/>
      <c r="M71" s="32"/>
      <c r="N71" s="33"/>
      <c r="O71" s="211"/>
      <c r="P71" s="212"/>
      <c r="Q71" s="212"/>
      <c r="R71" s="212"/>
      <c r="S71" s="212"/>
      <c r="T71" s="212"/>
      <c r="U71" s="212"/>
      <c r="V71" s="206">
        <f>'伴_単一日中早朝夜間'!L16-'伴_単一日中早朝夜間'!L12</f>
        <v>166</v>
      </c>
      <c r="W71" s="206"/>
      <c r="X71" s="32" t="s">
        <v>905</v>
      </c>
      <c r="Y71" s="32"/>
      <c r="Z71" s="10"/>
      <c r="AA71" s="11"/>
      <c r="AB71" s="11"/>
      <c r="AC71" s="11"/>
      <c r="AD71" s="26"/>
      <c r="AE71" s="26"/>
      <c r="AF71" s="148"/>
      <c r="AG71" s="148"/>
      <c r="AH71" s="152"/>
      <c r="AI71" s="27" t="s">
        <v>869</v>
      </c>
      <c r="AJ71" s="11"/>
      <c r="AK71" s="11"/>
      <c r="AL71" s="11"/>
      <c r="AM71" s="11"/>
      <c r="AN71" s="11"/>
      <c r="AO71" s="11"/>
      <c r="AP71" s="11"/>
      <c r="AQ71" s="11"/>
      <c r="AR71" s="11"/>
      <c r="AS71" s="28" t="s">
        <v>617</v>
      </c>
      <c r="AT71" s="188">
        <v>1</v>
      </c>
      <c r="AU71" s="189"/>
      <c r="AV71" s="65"/>
      <c r="AW71" s="66"/>
      <c r="AX71" s="66"/>
      <c r="AY71" s="67"/>
      <c r="AZ71" s="151">
        <f>ROUND(J69*AT71*(1+$AX$61)+V71*AT71,0)</f>
        <v>1042</v>
      </c>
      <c r="BA71" s="29"/>
    </row>
    <row r="72" spans="1:53" s="140" customFormat="1" ht="16.5" customHeight="1">
      <c r="A72" s="13">
        <v>64</v>
      </c>
      <c r="B72" s="14">
        <v>1309</v>
      </c>
      <c r="C72" s="15" t="s">
        <v>723</v>
      </c>
      <c r="D72" s="31"/>
      <c r="E72" s="31"/>
      <c r="F72" s="31"/>
      <c r="G72" s="31"/>
      <c r="H72" s="163"/>
      <c r="I72" s="163"/>
      <c r="J72" s="163"/>
      <c r="K72" s="32"/>
      <c r="L72" s="32"/>
      <c r="M72" s="32"/>
      <c r="N72" s="32"/>
      <c r="O72" s="209" t="s">
        <v>974</v>
      </c>
      <c r="P72" s="210"/>
      <c r="Q72" s="210"/>
      <c r="R72" s="210"/>
      <c r="S72" s="210"/>
      <c r="T72" s="210"/>
      <c r="U72" s="210"/>
      <c r="V72" s="150"/>
      <c r="W72" s="150"/>
      <c r="X72" s="150"/>
      <c r="Y72" s="45"/>
      <c r="Z72" s="16"/>
      <c r="AA72" s="5"/>
      <c r="AB72" s="5"/>
      <c r="AC72" s="5"/>
      <c r="AD72" s="17"/>
      <c r="AE72" s="17"/>
      <c r="AF72" s="5"/>
      <c r="AG72" s="18"/>
      <c r="AH72" s="19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1"/>
      <c r="AT72" s="22"/>
      <c r="AU72" s="23"/>
      <c r="AV72" s="65"/>
      <c r="AW72" s="66"/>
      <c r="AX72" s="66"/>
      <c r="AY72" s="67"/>
      <c r="AZ72" s="151">
        <f>ROUND(J69*(1+$AX$61)+V73,0)</f>
        <v>1125</v>
      </c>
      <c r="BA72" s="29"/>
    </row>
    <row r="73" spans="1:53" s="140" customFormat="1" ht="16.5" customHeight="1">
      <c r="A73" s="13">
        <v>64</v>
      </c>
      <c r="B73" s="14">
        <v>1310</v>
      </c>
      <c r="C73" s="15" t="s">
        <v>724</v>
      </c>
      <c r="D73" s="31"/>
      <c r="E73" s="31"/>
      <c r="F73" s="31"/>
      <c r="G73" s="31"/>
      <c r="H73" s="163"/>
      <c r="I73" s="163"/>
      <c r="J73" s="163"/>
      <c r="K73" s="32"/>
      <c r="L73" s="32"/>
      <c r="M73" s="32"/>
      <c r="N73" s="32"/>
      <c r="O73" s="211"/>
      <c r="P73" s="212"/>
      <c r="Q73" s="212"/>
      <c r="R73" s="212"/>
      <c r="S73" s="212"/>
      <c r="T73" s="212"/>
      <c r="U73" s="212"/>
      <c r="V73" s="206">
        <f>'伴_単一日中早朝夜間'!L18-'伴_単一日中早朝夜間'!L12</f>
        <v>249</v>
      </c>
      <c r="W73" s="206"/>
      <c r="X73" s="32" t="s">
        <v>905</v>
      </c>
      <c r="Y73" s="32"/>
      <c r="Z73" s="10"/>
      <c r="AA73" s="11"/>
      <c r="AB73" s="11"/>
      <c r="AC73" s="11"/>
      <c r="AD73" s="26"/>
      <c r="AE73" s="26"/>
      <c r="AF73" s="148"/>
      <c r="AG73" s="148"/>
      <c r="AH73" s="152"/>
      <c r="AI73" s="27" t="s">
        <v>869</v>
      </c>
      <c r="AJ73" s="11"/>
      <c r="AK73" s="11"/>
      <c r="AL73" s="11"/>
      <c r="AM73" s="11"/>
      <c r="AN73" s="11"/>
      <c r="AO73" s="11"/>
      <c r="AP73" s="11"/>
      <c r="AQ73" s="11"/>
      <c r="AR73" s="11"/>
      <c r="AS73" s="28" t="s">
        <v>617</v>
      </c>
      <c r="AT73" s="188">
        <v>1</v>
      </c>
      <c r="AU73" s="189"/>
      <c r="AV73" s="65"/>
      <c r="AW73" s="66"/>
      <c r="AX73" s="66"/>
      <c r="AY73" s="67"/>
      <c r="AZ73" s="151">
        <f>ROUND(J69*AT73*(1+$AX$61)+V73*AT73,0)</f>
        <v>1125</v>
      </c>
      <c r="BA73" s="29"/>
    </row>
    <row r="74" spans="1:53" s="140" customFormat="1" ht="16.5" customHeight="1">
      <c r="A74" s="13">
        <v>64</v>
      </c>
      <c r="B74" s="14">
        <v>1311</v>
      </c>
      <c r="C74" s="15" t="s">
        <v>725</v>
      </c>
      <c r="D74" s="192" t="s">
        <v>621</v>
      </c>
      <c r="E74" s="193"/>
      <c r="F74" s="193"/>
      <c r="G74" s="193"/>
      <c r="H74" s="193"/>
      <c r="I74" s="193"/>
      <c r="J74" s="150"/>
      <c r="K74" s="150"/>
      <c r="L74" s="150"/>
      <c r="M74" s="150"/>
      <c r="N74" s="16"/>
      <c r="O74" s="209" t="s">
        <v>971</v>
      </c>
      <c r="P74" s="210"/>
      <c r="Q74" s="210"/>
      <c r="R74" s="210"/>
      <c r="S74" s="210"/>
      <c r="T74" s="210"/>
      <c r="U74" s="210"/>
      <c r="V74" s="150"/>
      <c r="W74" s="150"/>
      <c r="X74" s="150"/>
      <c r="Y74" s="45"/>
      <c r="Z74" s="16"/>
      <c r="AA74" s="5"/>
      <c r="AB74" s="5"/>
      <c r="AC74" s="5"/>
      <c r="AD74" s="17"/>
      <c r="AE74" s="17"/>
      <c r="AF74" s="5"/>
      <c r="AG74" s="18"/>
      <c r="AH74" s="19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1"/>
      <c r="AT74" s="22"/>
      <c r="AU74" s="23"/>
      <c r="AV74" s="65"/>
      <c r="AW74" s="66"/>
      <c r="AX74" s="66"/>
      <c r="AY74" s="67"/>
      <c r="AZ74" s="151">
        <f>ROUND(J75*(1+$AX$61)+V75,0)</f>
        <v>1083</v>
      </c>
      <c r="BA74" s="29"/>
    </row>
    <row r="75" spans="1:53" s="140" customFormat="1" ht="16.5" customHeight="1">
      <c r="A75" s="13">
        <v>64</v>
      </c>
      <c r="B75" s="14">
        <v>1312</v>
      </c>
      <c r="C75" s="15" t="s">
        <v>726</v>
      </c>
      <c r="D75" s="207"/>
      <c r="E75" s="208"/>
      <c r="F75" s="208"/>
      <c r="G75" s="208"/>
      <c r="H75" s="208"/>
      <c r="I75" s="208"/>
      <c r="J75" s="206">
        <f>'伴_単一日中早朝夜間'!L14</f>
        <v>666</v>
      </c>
      <c r="K75" s="206"/>
      <c r="L75" s="32" t="s">
        <v>905</v>
      </c>
      <c r="M75" s="32"/>
      <c r="N75" s="155"/>
      <c r="O75" s="211"/>
      <c r="P75" s="212"/>
      <c r="Q75" s="212"/>
      <c r="R75" s="212"/>
      <c r="S75" s="212"/>
      <c r="T75" s="212"/>
      <c r="U75" s="212"/>
      <c r="V75" s="206">
        <f>'伴_単一日中早朝夜間'!L16-'伴_単一日中早朝夜間'!L14</f>
        <v>84</v>
      </c>
      <c r="W75" s="206"/>
      <c r="X75" s="32" t="s">
        <v>905</v>
      </c>
      <c r="Y75" s="32"/>
      <c r="Z75" s="10"/>
      <c r="AA75" s="11"/>
      <c r="AB75" s="11"/>
      <c r="AC75" s="11"/>
      <c r="AD75" s="26"/>
      <c r="AE75" s="26"/>
      <c r="AF75" s="148"/>
      <c r="AG75" s="148"/>
      <c r="AH75" s="152"/>
      <c r="AI75" s="27" t="s">
        <v>869</v>
      </c>
      <c r="AJ75" s="11"/>
      <c r="AK75" s="11"/>
      <c r="AL75" s="11"/>
      <c r="AM75" s="11"/>
      <c r="AN75" s="11"/>
      <c r="AO75" s="11"/>
      <c r="AP75" s="11"/>
      <c r="AQ75" s="11"/>
      <c r="AR75" s="11"/>
      <c r="AS75" s="28" t="s">
        <v>617</v>
      </c>
      <c r="AT75" s="188">
        <v>1</v>
      </c>
      <c r="AU75" s="189"/>
      <c r="AV75" s="65"/>
      <c r="AW75" s="66"/>
      <c r="AX75" s="66"/>
      <c r="AY75" s="67"/>
      <c r="AZ75" s="151">
        <f>ROUND(J75*AT75*(1+$AX$61)+V75*AT75,0)</f>
        <v>1083</v>
      </c>
      <c r="BA75" s="29"/>
    </row>
    <row r="76" spans="1:53" s="140" customFormat="1" ht="16.5" customHeight="1">
      <c r="A76" s="13">
        <v>64</v>
      </c>
      <c r="B76" s="14">
        <v>1313</v>
      </c>
      <c r="C76" s="15" t="s">
        <v>727</v>
      </c>
      <c r="D76" s="30"/>
      <c r="E76" s="31"/>
      <c r="F76" s="31"/>
      <c r="G76" s="31"/>
      <c r="H76" s="163"/>
      <c r="I76" s="163"/>
      <c r="J76" s="163"/>
      <c r="K76" s="32"/>
      <c r="L76" s="32"/>
      <c r="M76" s="32"/>
      <c r="N76" s="33"/>
      <c r="O76" s="209" t="s">
        <v>973</v>
      </c>
      <c r="P76" s="210"/>
      <c r="Q76" s="210"/>
      <c r="R76" s="210"/>
      <c r="S76" s="210"/>
      <c r="T76" s="210"/>
      <c r="U76" s="210"/>
      <c r="V76" s="150"/>
      <c r="W76" s="150"/>
      <c r="X76" s="150"/>
      <c r="Y76" s="45"/>
      <c r="Z76" s="16"/>
      <c r="AA76" s="5"/>
      <c r="AB76" s="5"/>
      <c r="AC76" s="5"/>
      <c r="AD76" s="17"/>
      <c r="AE76" s="17"/>
      <c r="AF76" s="5"/>
      <c r="AG76" s="18"/>
      <c r="AH76" s="19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1"/>
      <c r="AT76" s="22"/>
      <c r="AU76" s="23"/>
      <c r="AV76" s="65"/>
      <c r="AW76" s="66"/>
      <c r="AX76" s="66"/>
      <c r="AY76" s="67"/>
      <c r="AZ76" s="151">
        <f>ROUND(J75*(1+$AX$61)+V77,0)</f>
        <v>1166</v>
      </c>
      <c r="BA76" s="29"/>
    </row>
    <row r="77" spans="1:53" s="140" customFormat="1" ht="16.5" customHeight="1">
      <c r="A77" s="13">
        <v>64</v>
      </c>
      <c r="B77" s="14">
        <v>1314</v>
      </c>
      <c r="C77" s="15" t="s">
        <v>728</v>
      </c>
      <c r="D77" s="31"/>
      <c r="E77" s="31"/>
      <c r="F77" s="31"/>
      <c r="G77" s="31"/>
      <c r="H77" s="163"/>
      <c r="I77" s="163"/>
      <c r="J77" s="163"/>
      <c r="K77" s="32"/>
      <c r="L77" s="32"/>
      <c r="M77" s="32"/>
      <c r="N77" s="33"/>
      <c r="O77" s="211"/>
      <c r="P77" s="212"/>
      <c r="Q77" s="212"/>
      <c r="R77" s="212"/>
      <c r="S77" s="212"/>
      <c r="T77" s="212"/>
      <c r="U77" s="212"/>
      <c r="V77" s="206">
        <f>'伴_単一日中早朝夜間'!L18-'伴_単一日中早朝夜間'!L14</f>
        <v>167</v>
      </c>
      <c r="W77" s="206"/>
      <c r="X77" s="32" t="s">
        <v>905</v>
      </c>
      <c r="Y77" s="32"/>
      <c r="Z77" s="10"/>
      <c r="AA77" s="11"/>
      <c r="AB77" s="11"/>
      <c r="AC77" s="11"/>
      <c r="AD77" s="26"/>
      <c r="AE77" s="26"/>
      <c r="AF77" s="148"/>
      <c r="AG77" s="148"/>
      <c r="AH77" s="152"/>
      <c r="AI77" s="27" t="s">
        <v>869</v>
      </c>
      <c r="AJ77" s="11"/>
      <c r="AK77" s="11"/>
      <c r="AL77" s="11"/>
      <c r="AM77" s="11"/>
      <c r="AN77" s="11"/>
      <c r="AO77" s="11"/>
      <c r="AP77" s="11"/>
      <c r="AQ77" s="11"/>
      <c r="AR77" s="11"/>
      <c r="AS77" s="28" t="s">
        <v>617</v>
      </c>
      <c r="AT77" s="188">
        <v>1</v>
      </c>
      <c r="AU77" s="189"/>
      <c r="AV77" s="65"/>
      <c r="AW77" s="66"/>
      <c r="AX77" s="66"/>
      <c r="AY77" s="67"/>
      <c r="AZ77" s="151">
        <f>ROUND(J75*AT77*(1+$AX$61)+V77*AT77,0)</f>
        <v>1166</v>
      </c>
      <c r="BA77" s="29"/>
    </row>
    <row r="78" spans="1:53" s="140" customFormat="1" ht="16.5" customHeight="1">
      <c r="A78" s="13">
        <v>64</v>
      </c>
      <c r="B78" s="14">
        <v>1315</v>
      </c>
      <c r="C78" s="15" t="s">
        <v>729</v>
      </c>
      <c r="D78" s="192" t="s">
        <v>622</v>
      </c>
      <c r="E78" s="193"/>
      <c r="F78" s="193"/>
      <c r="G78" s="193"/>
      <c r="H78" s="193"/>
      <c r="I78" s="193"/>
      <c r="J78" s="150"/>
      <c r="K78" s="150"/>
      <c r="L78" s="150"/>
      <c r="M78" s="150"/>
      <c r="N78" s="16"/>
      <c r="O78" s="209" t="s">
        <v>971</v>
      </c>
      <c r="P78" s="210"/>
      <c r="Q78" s="210"/>
      <c r="R78" s="210"/>
      <c r="S78" s="210"/>
      <c r="T78" s="210"/>
      <c r="U78" s="210"/>
      <c r="V78" s="150"/>
      <c r="W78" s="150"/>
      <c r="X78" s="150"/>
      <c r="Y78" s="45"/>
      <c r="Z78" s="16"/>
      <c r="AA78" s="5"/>
      <c r="AB78" s="5"/>
      <c r="AC78" s="5"/>
      <c r="AD78" s="17"/>
      <c r="AE78" s="17"/>
      <c r="AF78" s="5"/>
      <c r="AG78" s="18"/>
      <c r="AH78" s="19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1"/>
      <c r="AT78" s="22"/>
      <c r="AU78" s="23"/>
      <c r="AV78" s="65"/>
      <c r="AW78" s="66"/>
      <c r="AX78" s="66"/>
      <c r="AY78" s="67"/>
      <c r="AZ78" s="151">
        <f>ROUND(J79*(1+$AX$61)+V79,0)</f>
        <v>1208</v>
      </c>
      <c r="BA78" s="29"/>
    </row>
    <row r="79" spans="1:53" s="140" customFormat="1" ht="16.5" customHeight="1">
      <c r="A79" s="13">
        <v>64</v>
      </c>
      <c r="B79" s="14">
        <v>1316</v>
      </c>
      <c r="C79" s="15" t="s">
        <v>730</v>
      </c>
      <c r="D79" s="194"/>
      <c r="E79" s="195"/>
      <c r="F79" s="195"/>
      <c r="G79" s="195"/>
      <c r="H79" s="195"/>
      <c r="I79" s="195"/>
      <c r="J79" s="205">
        <f>'伴_単一日中早朝夜間'!L16</f>
        <v>750</v>
      </c>
      <c r="K79" s="205"/>
      <c r="L79" s="11" t="s">
        <v>905</v>
      </c>
      <c r="M79" s="11"/>
      <c r="N79" s="152"/>
      <c r="O79" s="213"/>
      <c r="P79" s="214"/>
      <c r="Q79" s="214"/>
      <c r="R79" s="214"/>
      <c r="S79" s="214"/>
      <c r="T79" s="214"/>
      <c r="U79" s="214"/>
      <c r="V79" s="205">
        <f>'伴_単一日中早朝夜間'!L18-'伴_単一日中早朝夜間'!L16</f>
        <v>83</v>
      </c>
      <c r="W79" s="205"/>
      <c r="X79" s="11" t="s">
        <v>905</v>
      </c>
      <c r="Y79" s="11"/>
      <c r="Z79" s="10"/>
      <c r="AA79" s="11"/>
      <c r="AB79" s="11"/>
      <c r="AC79" s="11"/>
      <c r="AD79" s="26"/>
      <c r="AE79" s="26"/>
      <c r="AF79" s="148"/>
      <c r="AG79" s="148"/>
      <c r="AH79" s="152"/>
      <c r="AI79" s="27" t="s">
        <v>869</v>
      </c>
      <c r="AJ79" s="11"/>
      <c r="AK79" s="11"/>
      <c r="AL79" s="11"/>
      <c r="AM79" s="11"/>
      <c r="AN79" s="11"/>
      <c r="AO79" s="11"/>
      <c r="AP79" s="11"/>
      <c r="AQ79" s="11"/>
      <c r="AR79" s="11"/>
      <c r="AS79" s="28" t="s">
        <v>872</v>
      </c>
      <c r="AT79" s="188">
        <v>1</v>
      </c>
      <c r="AU79" s="189"/>
      <c r="AV79" s="110"/>
      <c r="AW79" s="100"/>
      <c r="AX79" s="100"/>
      <c r="AY79" s="111"/>
      <c r="AZ79" s="154">
        <f>ROUND(J79*AT79*(1+$AX$61)+V79*AT79,0)</f>
        <v>1208</v>
      </c>
      <c r="BA79" s="98"/>
    </row>
    <row r="80" spans="1:25" ht="16.5" customHeight="1">
      <c r="A80" s="1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</row>
    <row r="81" spans="1:25" ht="16.5" customHeight="1">
      <c r="A81" s="1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</row>
    <row r="82" spans="1:53" s="140" customFormat="1" ht="16.5" customHeight="1">
      <c r="A82" s="37"/>
      <c r="B82" s="37"/>
      <c r="C82" s="32"/>
      <c r="D82" s="32"/>
      <c r="E82" s="32"/>
      <c r="F82" s="32"/>
      <c r="G82" s="32"/>
      <c r="H82" s="32"/>
      <c r="I82" s="146"/>
      <c r="J82" s="146"/>
      <c r="K82" s="35"/>
      <c r="L82" s="32"/>
      <c r="M82" s="32"/>
      <c r="N82" s="32"/>
      <c r="O82" s="146"/>
      <c r="P82" s="146"/>
      <c r="Q82" s="39"/>
      <c r="R82" s="39"/>
      <c r="S82" s="35"/>
      <c r="T82" s="146"/>
      <c r="U82" s="146"/>
      <c r="V82" s="146"/>
      <c r="W82" s="146"/>
      <c r="X82" s="146"/>
      <c r="Y82" s="146"/>
      <c r="Z82" s="32"/>
      <c r="AA82" s="32"/>
      <c r="AB82" s="32"/>
      <c r="AC82" s="32"/>
      <c r="AD82" s="32"/>
      <c r="AE82" s="35"/>
      <c r="AF82" s="32"/>
      <c r="AG82" s="35"/>
      <c r="AH82" s="40"/>
      <c r="AI82" s="32"/>
      <c r="AJ82" s="32"/>
      <c r="AK82" s="32"/>
      <c r="AL82" s="39"/>
      <c r="AM82" s="40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41"/>
      <c r="BA82" s="146"/>
    </row>
    <row r="83" spans="1:53" s="140" customFormat="1" ht="16.5" customHeight="1">
      <c r="A83" s="37"/>
      <c r="B83" s="37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32"/>
      <c r="AA83" s="32"/>
      <c r="AB83" s="32"/>
      <c r="AC83" s="32"/>
      <c r="AD83" s="32"/>
      <c r="AE83" s="35"/>
      <c r="AF83" s="32"/>
      <c r="AG83" s="35"/>
      <c r="AH83" s="40"/>
      <c r="AI83" s="32"/>
      <c r="AJ83" s="32"/>
      <c r="AK83" s="32"/>
      <c r="AL83" s="42"/>
      <c r="AM83" s="4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41"/>
      <c r="BA83" s="146"/>
    </row>
    <row r="84" spans="1:53" s="140" customFormat="1" ht="16.5" customHeight="1">
      <c r="A84" s="37"/>
      <c r="B84" s="37"/>
      <c r="C84" s="32"/>
      <c r="D84" s="32"/>
      <c r="E84" s="32"/>
      <c r="F84" s="32"/>
      <c r="G84" s="32"/>
      <c r="H84" s="32"/>
      <c r="I84" s="32"/>
      <c r="J84" s="32"/>
      <c r="K84" s="32"/>
      <c r="S84" s="146"/>
      <c r="T84" s="146"/>
      <c r="U84" s="146"/>
      <c r="V84" s="146"/>
      <c r="W84" s="146"/>
      <c r="X84" s="146"/>
      <c r="Y84" s="146"/>
      <c r="Z84" s="32"/>
      <c r="AA84" s="32"/>
      <c r="AB84" s="32"/>
      <c r="AC84" s="32"/>
      <c r="AD84" s="43"/>
      <c r="AE84" s="157"/>
      <c r="AF84" s="146"/>
      <c r="AG84" s="157"/>
      <c r="AH84" s="40"/>
      <c r="AI84" s="32"/>
      <c r="AJ84" s="32"/>
      <c r="AK84" s="32"/>
      <c r="AL84" s="39"/>
      <c r="AM84" s="40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41"/>
      <c r="BA84" s="146"/>
    </row>
    <row r="85" spans="1:53" s="140" customFormat="1" ht="16.5" customHeight="1">
      <c r="A85" s="37"/>
      <c r="B85" s="37"/>
      <c r="C85" s="32"/>
      <c r="D85" s="32"/>
      <c r="E85" s="32"/>
      <c r="F85" s="32"/>
      <c r="G85" s="32"/>
      <c r="H85" s="32"/>
      <c r="I85" s="32"/>
      <c r="J85" s="32"/>
      <c r="K85" s="32"/>
      <c r="S85" s="146"/>
      <c r="T85" s="146"/>
      <c r="U85" s="146"/>
      <c r="V85" s="146"/>
      <c r="W85" s="146"/>
      <c r="X85" s="146"/>
      <c r="Y85" s="146"/>
      <c r="Z85" s="32"/>
      <c r="AA85" s="32"/>
      <c r="AB85" s="32"/>
      <c r="AC85" s="32"/>
      <c r="AD85" s="35"/>
      <c r="AE85" s="39"/>
      <c r="AF85" s="32"/>
      <c r="AG85" s="35"/>
      <c r="AH85" s="40"/>
      <c r="AI85" s="32"/>
      <c r="AJ85" s="32"/>
      <c r="AK85" s="32"/>
      <c r="AL85" s="39"/>
      <c r="AM85" s="40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41"/>
      <c r="BA85" s="146"/>
    </row>
    <row r="86" spans="1:53" s="140" customFormat="1" ht="16.5" customHeight="1">
      <c r="A86" s="37"/>
      <c r="B86" s="37"/>
      <c r="C86" s="32"/>
      <c r="D86" s="32"/>
      <c r="E86" s="32"/>
      <c r="F86" s="32"/>
      <c r="G86" s="32"/>
      <c r="H86" s="32"/>
      <c r="I86" s="32"/>
      <c r="J86" s="32"/>
      <c r="K86" s="32"/>
      <c r="S86" s="146"/>
      <c r="T86" s="146"/>
      <c r="U86" s="146"/>
      <c r="V86" s="146"/>
      <c r="W86" s="146"/>
      <c r="X86" s="146"/>
      <c r="Y86" s="146"/>
      <c r="Z86" s="32"/>
      <c r="AA86" s="32"/>
      <c r="AB86" s="32"/>
      <c r="AC86" s="32"/>
      <c r="AD86" s="32"/>
      <c r="AE86" s="35"/>
      <c r="AF86" s="32"/>
      <c r="AG86" s="35"/>
      <c r="AH86" s="40"/>
      <c r="AI86" s="32"/>
      <c r="AJ86" s="32"/>
      <c r="AK86" s="32"/>
      <c r="AL86" s="42"/>
      <c r="AM86" s="4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41"/>
      <c r="BA86" s="146"/>
    </row>
    <row r="87" spans="1:53" s="140" customFormat="1" ht="16.5" customHeight="1">
      <c r="A87" s="37"/>
      <c r="B87" s="37"/>
      <c r="C87" s="32"/>
      <c r="D87" s="32"/>
      <c r="E87" s="32"/>
      <c r="F87" s="32"/>
      <c r="G87" s="32"/>
      <c r="H87" s="32"/>
      <c r="I87" s="32"/>
      <c r="J87" s="32"/>
      <c r="K87" s="32"/>
      <c r="S87" s="146"/>
      <c r="T87" s="146"/>
      <c r="U87" s="146"/>
      <c r="V87" s="146"/>
      <c r="W87" s="146"/>
      <c r="X87" s="146"/>
      <c r="Y87" s="146"/>
      <c r="Z87" s="32"/>
      <c r="AA87" s="32"/>
      <c r="AB87" s="32"/>
      <c r="AC87" s="32"/>
      <c r="AD87" s="32"/>
      <c r="AE87" s="35"/>
      <c r="AF87" s="32"/>
      <c r="AG87" s="39"/>
      <c r="AH87" s="40"/>
      <c r="AI87" s="32"/>
      <c r="AJ87" s="32"/>
      <c r="AK87" s="32"/>
      <c r="AL87" s="39"/>
      <c r="AM87" s="40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41"/>
      <c r="BA87" s="146"/>
    </row>
    <row r="88" spans="15:25" ht="16.5" customHeight="1"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</row>
    <row r="89" spans="15:25" ht="16.5" customHeight="1"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5:25" ht="16.5" customHeight="1"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5:25" ht="16.5" customHeight="1"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</row>
    <row r="92" spans="15:25" ht="16.5" customHeight="1"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5:25" ht="16.5" customHeight="1"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5:25" ht="16.5" customHeight="1"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</row>
    <row r="95" spans="15:25" ht="16.5" customHeight="1"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</sheetData>
  <sheetProtection/>
  <mergeCells count="157">
    <mergeCell ref="O76:U77"/>
    <mergeCell ref="V77:W77"/>
    <mergeCell ref="AT77:AU77"/>
    <mergeCell ref="D78:I79"/>
    <mergeCell ref="O78:U79"/>
    <mergeCell ref="J79:K79"/>
    <mergeCell ref="V79:W79"/>
    <mergeCell ref="AT79:AU79"/>
    <mergeCell ref="O72:U73"/>
    <mergeCell ref="V73:W73"/>
    <mergeCell ref="AT73:AU73"/>
    <mergeCell ref="D74:I75"/>
    <mergeCell ref="O74:U75"/>
    <mergeCell ref="J75:K75"/>
    <mergeCell ref="V75:W75"/>
    <mergeCell ref="AT75:AU75"/>
    <mergeCell ref="AT69:AU69"/>
    <mergeCell ref="O70:U71"/>
    <mergeCell ref="V71:W71"/>
    <mergeCell ref="AT71:AU71"/>
    <mergeCell ref="D68:I69"/>
    <mergeCell ref="O68:U69"/>
    <mergeCell ref="J69:K69"/>
    <mergeCell ref="V69:W69"/>
    <mergeCell ref="O64:U65"/>
    <mergeCell ref="V65:W65"/>
    <mergeCell ref="AT65:AU65"/>
    <mergeCell ref="O66:U67"/>
    <mergeCell ref="V67:W67"/>
    <mergeCell ref="AT67:AU67"/>
    <mergeCell ref="AT61:AU61"/>
    <mergeCell ref="AX61:AY61"/>
    <mergeCell ref="O62:U63"/>
    <mergeCell ref="V63:W63"/>
    <mergeCell ref="AT63:AU63"/>
    <mergeCell ref="D60:I61"/>
    <mergeCell ref="O60:U61"/>
    <mergeCell ref="J61:K61"/>
    <mergeCell ref="V61:W61"/>
    <mergeCell ref="O58:U59"/>
    <mergeCell ref="V59:W59"/>
    <mergeCell ref="AT59:AU59"/>
    <mergeCell ref="AV59:AY60"/>
    <mergeCell ref="O54:U55"/>
    <mergeCell ref="V55:W55"/>
    <mergeCell ref="AT55:AU55"/>
    <mergeCell ref="O56:U57"/>
    <mergeCell ref="V57:W57"/>
    <mergeCell ref="AT57:AU57"/>
    <mergeCell ref="P29:U29"/>
    <mergeCell ref="P27:U27"/>
    <mergeCell ref="R32:S32"/>
    <mergeCell ref="AP32:AQ32"/>
    <mergeCell ref="R30:S30"/>
    <mergeCell ref="AP30:AQ30"/>
    <mergeCell ref="P31:U31"/>
    <mergeCell ref="AT51:AU51"/>
    <mergeCell ref="O52:U53"/>
    <mergeCell ref="V53:W53"/>
    <mergeCell ref="AT53:AU53"/>
    <mergeCell ref="D50:I51"/>
    <mergeCell ref="O50:U51"/>
    <mergeCell ref="J51:K51"/>
    <mergeCell ref="V51:W51"/>
    <mergeCell ref="AX9:AY9"/>
    <mergeCell ref="AT9:AU9"/>
    <mergeCell ref="AP24:AQ24"/>
    <mergeCell ref="AP22:AQ22"/>
    <mergeCell ref="AP18:AQ18"/>
    <mergeCell ref="AP20:AQ20"/>
    <mergeCell ref="AP10:AQ10"/>
    <mergeCell ref="AP16:AQ16"/>
    <mergeCell ref="AP14:AQ14"/>
    <mergeCell ref="D23:I23"/>
    <mergeCell ref="F21:G21"/>
    <mergeCell ref="L21:M21"/>
    <mergeCell ref="J23:O23"/>
    <mergeCell ref="F24:G24"/>
    <mergeCell ref="L24:M24"/>
    <mergeCell ref="F6:G6"/>
    <mergeCell ref="L6:M6"/>
    <mergeCell ref="J7:O8"/>
    <mergeCell ref="D7:I8"/>
    <mergeCell ref="P7:U7"/>
    <mergeCell ref="R22:S22"/>
    <mergeCell ref="R8:S8"/>
    <mergeCell ref="F9:G9"/>
    <mergeCell ref="L9:M9"/>
    <mergeCell ref="F15:G15"/>
    <mergeCell ref="R16:S16"/>
    <mergeCell ref="R20:S20"/>
    <mergeCell ref="R18:S18"/>
    <mergeCell ref="R26:S26"/>
    <mergeCell ref="R24:S24"/>
    <mergeCell ref="AV7:AY8"/>
    <mergeCell ref="AR7:AU8"/>
    <mergeCell ref="AP8:AQ8"/>
    <mergeCell ref="AP12:AQ12"/>
    <mergeCell ref="P9:U9"/>
    <mergeCell ref="L15:M15"/>
    <mergeCell ref="R14:S14"/>
    <mergeCell ref="R10:S10"/>
    <mergeCell ref="J11:O11"/>
    <mergeCell ref="J13:O14"/>
    <mergeCell ref="R12:S12"/>
    <mergeCell ref="P11:U11"/>
    <mergeCell ref="P10:Q10"/>
    <mergeCell ref="AP36:AQ36"/>
    <mergeCell ref="AP34:AQ34"/>
    <mergeCell ref="P37:U37"/>
    <mergeCell ref="D25:I26"/>
    <mergeCell ref="J25:O26"/>
    <mergeCell ref="AP28:AQ28"/>
    <mergeCell ref="F27:G27"/>
    <mergeCell ref="L27:M27"/>
    <mergeCell ref="R28:S28"/>
    <mergeCell ref="AP26:AQ26"/>
    <mergeCell ref="AP44:AQ44"/>
    <mergeCell ref="P35:U35"/>
    <mergeCell ref="P33:U33"/>
    <mergeCell ref="P43:U43"/>
    <mergeCell ref="P41:U41"/>
    <mergeCell ref="P39:U39"/>
    <mergeCell ref="R38:S38"/>
    <mergeCell ref="R34:S34"/>
    <mergeCell ref="AP38:AQ38"/>
    <mergeCell ref="R36:S36"/>
    <mergeCell ref="AP42:AQ42"/>
    <mergeCell ref="AP40:AQ40"/>
    <mergeCell ref="D19:I20"/>
    <mergeCell ref="J19:O20"/>
    <mergeCell ref="F44:G44"/>
    <mergeCell ref="L44:M44"/>
    <mergeCell ref="F41:G41"/>
    <mergeCell ref="L41:M41"/>
    <mergeCell ref="D39:I40"/>
    <mergeCell ref="D33:I34"/>
    <mergeCell ref="J43:O43"/>
    <mergeCell ref="D43:I43"/>
    <mergeCell ref="R44:S44"/>
    <mergeCell ref="P13:U13"/>
    <mergeCell ref="P15:U15"/>
    <mergeCell ref="P17:U17"/>
    <mergeCell ref="P19:U19"/>
    <mergeCell ref="P21:U21"/>
    <mergeCell ref="P23:U23"/>
    <mergeCell ref="R42:S42"/>
    <mergeCell ref="R40:S40"/>
    <mergeCell ref="P25:U25"/>
    <mergeCell ref="D11:I11"/>
    <mergeCell ref="E12:F12"/>
    <mergeCell ref="K12:L12"/>
    <mergeCell ref="D13:I14"/>
    <mergeCell ref="J39:O40"/>
    <mergeCell ref="J33:O34"/>
    <mergeCell ref="F35:G35"/>
    <mergeCell ref="L35:M35"/>
  </mergeCells>
  <printOptions horizontalCentered="1" verticalCentered="1"/>
  <pageMargins left="0.7" right="0.7" top="0.75" bottom="0.75" header="0.3" footer="0.3"/>
  <pageSetup blackAndWhite="1" firstPageNumber="6" useFirstPageNumber="1" fitToHeight="1" fitToWidth="1" horizontalDpi="600" verticalDpi="600" orientation="portrait" paperSize="9" scale="44" r:id="rId1"/>
  <headerFooter alignWithMargins="0">
    <oddFooter>&amp;C&amp;"ＦＡ 丸ゴシックＭ,標準"&amp;P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BB69"/>
  <sheetViews>
    <sheetView zoomScale="85" zoomScaleNormal="85" zoomScaleSheetLayoutView="75" workbookViewId="0" topLeftCell="A27">
      <selection activeCell="AZ52" sqref="AZ52"/>
    </sheetView>
  </sheetViews>
  <sheetFormatPr defaultColWidth="9.00390625" defaultRowHeight="16.5" customHeight="1"/>
  <cols>
    <col min="1" max="1" width="4.625" style="138" customWidth="1"/>
    <col min="2" max="2" width="7.625" style="138" customWidth="1"/>
    <col min="3" max="3" width="35.625" style="2" customWidth="1"/>
    <col min="4" max="9" width="3.625" style="138" customWidth="1"/>
    <col min="10" max="15" width="4.00390625" style="138" customWidth="1"/>
    <col min="16" max="16" width="3.875" style="138" customWidth="1"/>
    <col min="17" max="20" width="3.875" style="2" customWidth="1"/>
    <col min="21" max="21" width="3.875" style="138" customWidth="1"/>
    <col min="22" max="25" width="1.625" style="138" customWidth="1"/>
    <col min="26" max="26" width="1.625" style="2" customWidth="1"/>
    <col min="27" max="30" width="1.625" style="138" customWidth="1"/>
    <col min="31" max="31" width="2.375" style="139" customWidth="1"/>
    <col min="32" max="32" width="2.375" style="138" customWidth="1"/>
    <col min="33" max="34" width="2.375" style="139" customWidth="1"/>
    <col min="35" max="51" width="2.375" style="138" customWidth="1"/>
    <col min="52" max="53" width="8.625" style="138" customWidth="1"/>
    <col min="54" max="54" width="2.75390625" style="138" customWidth="1"/>
    <col min="55" max="16384" width="9.00390625" style="138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34" ht="16.5" customHeight="1">
      <c r="A4" s="1"/>
      <c r="B4" s="130" t="s">
        <v>509</v>
      </c>
      <c r="C4" s="53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53"/>
      <c r="R4" s="53"/>
      <c r="S4" s="53"/>
      <c r="T4" s="53"/>
      <c r="U4" s="140"/>
      <c r="V4" s="140"/>
      <c r="W4" s="140"/>
      <c r="X4" s="140"/>
      <c r="Y4" s="140"/>
      <c r="Z4" s="53"/>
      <c r="AA4" s="140"/>
      <c r="AB4" s="140"/>
      <c r="AC4" s="140"/>
      <c r="AD4" s="140"/>
      <c r="AE4" s="169"/>
      <c r="AF4" s="140"/>
      <c r="AG4" s="169"/>
      <c r="AH4" s="169"/>
    </row>
    <row r="5" spans="1:54" s="140" customFormat="1" ht="16.5" customHeight="1">
      <c r="A5" s="3" t="s">
        <v>464</v>
      </c>
      <c r="B5" s="141"/>
      <c r="C5" s="4" t="s">
        <v>894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5"/>
      <c r="R5" s="5"/>
      <c r="S5" s="5"/>
      <c r="T5" s="5"/>
      <c r="U5" s="143"/>
      <c r="V5" s="143"/>
      <c r="W5" s="143"/>
      <c r="X5" s="143"/>
      <c r="Y5" s="143"/>
      <c r="Z5" s="143" t="s">
        <v>35</v>
      </c>
      <c r="AA5" s="143"/>
      <c r="AB5" s="143"/>
      <c r="AC5" s="143"/>
      <c r="AD5" s="6"/>
      <c r="AE5" s="144"/>
      <c r="AF5" s="143"/>
      <c r="AG5" s="144"/>
      <c r="AH5" s="144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7" t="s">
        <v>896</v>
      </c>
      <c r="BA5" s="7" t="s">
        <v>897</v>
      </c>
      <c r="BB5" s="146"/>
    </row>
    <row r="6" spans="1:54" s="140" customFormat="1" ht="16.5" customHeight="1">
      <c r="A6" s="8" t="s">
        <v>898</v>
      </c>
      <c r="B6" s="9" t="s">
        <v>899</v>
      </c>
      <c r="C6" s="10"/>
      <c r="D6" s="148"/>
      <c r="E6" s="148"/>
      <c r="F6" s="148"/>
      <c r="G6" s="148"/>
      <c r="H6" s="148"/>
      <c r="I6" s="148"/>
      <c r="J6" s="159"/>
      <c r="K6" s="160"/>
      <c r="L6" s="225" t="s">
        <v>468</v>
      </c>
      <c r="M6" s="225"/>
      <c r="N6" s="160"/>
      <c r="O6" s="161"/>
      <c r="P6" s="160"/>
      <c r="Q6" s="60"/>
      <c r="R6" s="225" t="s">
        <v>469</v>
      </c>
      <c r="S6" s="225"/>
      <c r="T6" s="60"/>
      <c r="U6" s="161"/>
      <c r="V6" s="148"/>
      <c r="W6" s="148"/>
      <c r="X6" s="148"/>
      <c r="Y6" s="148"/>
      <c r="Z6" s="11"/>
      <c r="AA6" s="148"/>
      <c r="AB6" s="148"/>
      <c r="AC6" s="148"/>
      <c r="AD6" s="148"/>
      <c r="AE6" s="149"/>
      <c r="AF6" s="148"/>
      <c r="AG6" s="149"/>
      <c r="AH6" s="149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2" t="s">
        <v>900</v>
      </c>
      <c r="BA6" s="12" t="s">
        <v>901</v>
      </c>
      <c r="BB6" s="146"/>
    </row>
    <row r="7" spans="1:53" s="140" customFormat="1" ht="16.5" customHeight="1">
      <c r="A7" s="13">
        <v>64</v>
      </c>
      <c r="B7" s="14">
        <v>1317</v>
      </c>
      <c r="C7" s="15" t="s">
        <v>731</v>
      </c>
      <c r="D7" s="209" t="s">
        <v>873</v>
      </c>
      <c r="E7" s="210"/>
      <c r="F7" s="210"/>
      <c r="G7" s="210"/>
      <c r="H7" s="210"/>
      <c r="I7" s="244"/>
      <c r="J7" s="254" t="s">
        <v>543</v>
      </c>
      <c r="K7" s="252"/>
      <c r="L7" s="252"/>
      <c r="M7" s="252"/>
      <c r="N7" s="252"/>
      <c r="O7" s="253"/>
      <c r="P7" s="254" t="s">
        <v>561</v>
      </c>
      <c r="Q7" s="252"/>
      <c r="R7" s="252"/>
      <c r="S7" s="252"/>
      <c r="T7" s="252"/>
      <c r="U7" s="253"/>
      <c r="V7" s="5"/>
      <c r="W7" s="5"/>
      <c r="X7" s="5"/>
      <c r="Y7" s="5"/>
      <c r="Z7" s="17"/>
      <c r="AA7" s="17"/>
      <c r="AB7" s="5"/>
      <c r="AC7" s="18"/>
      <c r="AD7" s="19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1"/>
      <c r="AP7" s="22"/>
      <c r="AQ7" s="23"/>
      <c r="AU7" s="177"/>
      <c r="AZ7" s="151">
        <f>ROUND(F9+L8*(1+AT25)+R8*(1+AX25),0)</f>
        <v>998</v>
      </c>
      <c r="BA7" s="24" t="s">
        <v>616</v>
      </c>
    </row>
    <row r="8" spans="1:53" s="140" customFormat="1" ht="16.5" customHeight="1">
      <c r="A8" s="13">
        <v>64</v>
      </c>
      <c r="B8" s="14">
        <v>1318</v>
      </c>
      <c r="C8" s="15" t="s">
        <v>732</v>
      </c>
      <c r="D8" s="211"/>
      <c r="E8" s="212"/>
      <c r="F8" s="212"/>
      <c r="G8" s="212"/>
      <c r="H8" s="212"/>
      <c r="I8" s="270"/>
      <c r="J8" s="113" t="s">
        <v>630</v>
      </c>
      <c r="K8" s="162"/>
      <c r="L8" s="206">
        <f>'伴_単一日中早朝夜間'!L16-'伴_単一日中早朝夜間'!L8</f>
        <v>495</v>
      </c>
      <c r="M8" s="206"/>
      <c r="N8" s="32" t="s">
        <v>905</v>
      </c>
      <c r="P8" s="75"/>
      <c r="Q8" s="84"/>
      <c r="R8" s="206">
        <f>'伴_単一日中早朝夜間'!L18-'伴_単一日中早朝夜間'!L16</f>
        <v>83</v>
      </c>
      <c r="S8" s="206"/>
      <c r="T8" s="32" t="s">
        <v>905</v>
      </c>
      <c r="U8" s="155"/>
      <c r="V8" s="11"/>
      <c r="W8" s="11"/>
      <c r="X8" s="11"/>
      <c r="Y8" s="11"/>
      <c r="Z8" s="26"/>
      <c r="AA8" s="26"/>
      <c r="AB8" s="148"/>
      <c r="AC8" s="148"/>
      <c r="AD8" s="152"/>
      <c r="AE8" s="27" t="s">
        <v>869</v>
      </c>
      <c r="AF8" s="11"/>
      <c r="AG8" s="11"/>
      <c r="AH8" s="11"/>
      <c r="AI8" s="11"/>
      <c r="AJ8" s="11"/>
      <c r="AK8" s="11"/>
      <c r="AL8" s="11"/>
      <c r="AM8" s="11"/>
      <c r="AN8" s="11"/>
      <c r="AO8" s="28" t="s">
        <v>470</v>
      </c>
      <c r="AP8" s="188">
        <v>1</v>
      </c>
      <c r="AQ8" s="189"/>
      <c r="AU8" s="155"/>
      <c r="AZ8" s="151">
        <f>ROUND(F9*AP8+L8*AP8*(1+AT25)+R8*AP8*(1+AX25),0)</f>
        <v>998</v>
      </c>
      <c r="BA8" s="29"/>
    </row>
    <row r="9" spans="1:53" s="140" customFormat="1" ht="16.5" customHeight="1">
      <c r="A9" s="13">
        <v>64</v>
      </c>
      <c r="B9" s="14">
        <v>1319</v>
      </c>
      <c r="C9" s="15" t="s">
        <v>733</v>
      </c>
      <c r="D9" s="77"/>
      <c r="E9" s="168"/>
      <c r="F9" s="206">
        <f>'伴_単一日中早朝夜間'!L8</f>
        <v>255</v>
      </c>
      <c r="G9" s="206"/>
      <c r="H9" s="32" t="s">
        <v>905</v>
      </c>
      <c r="J9" s="192" t="s">
        <v>539</v>
      </c>
      <c r="K9" s="193"/>
      <c r="L9" s="193"/>
      <c r="M9" s="193"/>
      <c r="N9" s="193"/>
      <c r="O9" s="243"/>
      <c r="P9" s="254" t="s">
        <v>561</v>
      </c>
      <c r="Q9" s="252"/>
      <c r="R9" s="252"/>
      <c r="S9" s="252"/>
      <c r="T9" s="252"/>
      <c r="U9" s="253"/>
      <c r="V9" s="5"/>
      <c r="W9" s="5"/>
      <c r="X9" s="5"/>
      <c r="Y9" s="5"/>
      <c r="Z9" s="17"/>
      <c r="AA9" s="17"/>
      <c r="AB9" s="5"/>
      <c r="AC9" s="18"/>
      <c r="AD9" s="19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1"/>
      <c r="AP9" s="22"/>
      <c r="AQ9" s="23"/>
      <c r="AU9" s="155"/>
      <c r="AZ9" s="151">
        <f>ROUND(F9+L11*(1+AT25)+R10*(1+AX25),0)</f>
        <v>895</v>
      </c>
      <c r="BA9" s="29"/>
    </row>
    <row r="10" spans="1:53" s="140" customFormat="1" ht="16.5" customHeight="1">
      <c r="A10" s="13">
        <v>64</v>
      </c>
      <c r="B10" s="14">
        <v>1320</v>
      </c>
      <c r="C10" s="15" t="s">
        <v>734</v>
      </c>
      <c r="D10" s="166"/>
      <c r="E10" s="168"/>
      <c r="F10" s="168"/>
      <c r="G10" s="168"/>
      <c r="H10" s="168"/>
      <c r="I10" s="165"/>
      <c r="J10" s="207"/>
      <c r="K10" s="208"/>
      <c r="L10" s="208"/>
      <c r="M10" s="208"/>
      <c r="N10" s="208"/>
      <c r="O10" s="247"/>
      <c r="P10" s="75"/>
      <c r="Q10" s="84"/>
      <c r="R10" s="206">
        <f>'伴_単一日中早朝夜間'!L16-'伴_単一日中早朝夜間'!L14</f>
        <v>84</v>
      </c>
      <c r="S10" s="206"/>
      <c r="T10" s="32" t="s">
        <v>905</v>
      </c>
      <c r="U10" s="155"/>
      <c r="V10" s="25"/>
      <c r="W10" s="11"/>
      <c r="X10" s="11"/>
      <c r="Y10" s="11"/>
      <c r="Z10" s="26"/>
      <c r="AA10" s="26"/>
      <c r="AB10" s="148"/>
      <c r="AC10" s="148"/>
      <c r="AD10" s="152"/>
      <c r="AE10" s="27" t="s">
        <v>869</v>
      </c>
      <c r="AF10" s="11"/>
      <c r="AG10" s="11"/>
      <c r="AH10" s="11"/>
      <c r="AI10" s="11"/>
      <c r="AJ10" s="11"/>
      <c r="AK10" s="11"/>
      <c r="AL10" s="11"/>
      <c r="AM10" s="11"/>
      <c r="AN10" s="11"/>
      <c r="AO10" s="28" t="s">
        <v>470</v>
      </c>
      <c r="AP10" s="188">
        <v>1</v>
      </c>
      <c r="AQ10" s="189"/>
      <c r="AU10" s="155"/>
      <c r="AZ10" s="151">
        <f>ROUND(F9*AP10+L11*AP10*(1+AT25)+R10*AP10*(1+AX25),0)</f>
        <v>895</v>
      </c>
      <c r="BA10" s="29"/>
    </row>
    <row r="11" spans="1:53" s="140" customFormat="1" ht="16.5" customHeight="1">
      <c r="A11" s="13">
        <v>64</v>
      </c>
      <c r="B11" s="14">
        <v>1321</v>
      </c>
      <c r="C11" s="15" t="s">
        <v>735</v>
      </c>
      <c r="D11" s="77"/>
      <c r="E11" s="168"/>
      <c r="F11" s="168"/>
      <c r="G11" s="168"/>
      <c r="H11" s="168"/>
      <c r="I11" s="165"/>
      <c r="J11" s="75"/>
      <c r="K11" s="168"/>
      <c r="L11" s="206">
        <f>'伴_単一日中早朝夜間'!L14-'伴_単一日中早朝夜間'!L8</f>
        <v>411</v>
      </c>
      <c r="M11" s="206"/>
      <c r="N11" s="32" t="s">
        <v>905</v>
      </c>
      <c r="P11" s="254" t="s">
        <v>534</v>
      </c>
      <c r="Q11" s="252"/>
      <c r="R11" s="252"/>
      <c r="S11" s="252"/>
      <c r="T11" s="252"/>
      <c r="U11" s="253"/>
      <c r="V11" s="5"/>
      <c r="W11" s="5"/>
      <c r="X11" s="5"/>
      <c r="Y11" s="5"/>
      <c r="Z11" s="17"/>
      <c r="AA11" s="17"/>
      <c r="AB11" s="5"/>
      <c r="AC11" s="18"/>
      <c r="AD11" s="19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1"/>
      <c r="AP11" s="22"/>
      <c r="AQ11" s="23"/>
      <c r="AR11" s="71"/>
      <c r="AS11" s="72"/>
      <c r="AT11" s="72"/>
      <c r="AU11" s="73"/>
      <c r="AV11" s="65"/>
      <c r="AW11" s="66"/>
      <c r="AX11" s="66"/>
      <c r="AY11" s="67"/>
      <c r="AZ11" s="151">
        <f>ROUND(F9+L11*(1+AT25)+R12*(1+AX25),0)</f>
        <v>1019</v>
      </c>
      <c r="BA11" s="29"/>
    </row>
    <row r="12" spans="1:53" s="140" customFormat="1" ht="16.5" customHeight="1">
      <c r="A12" s="13">
        <v>64</v>
      </c>
      <c r="B12" s="14">
        <v>1322</v>
      </c>
      <c r="C12" s="15" t="s">
        <v>736</v>
      </c>
      <c r="D12" s="166"/>
      <c r="E12" s="168"/>
      <c r="F12" s="168"/>
      <c r="G12" s="168"/>
      <c r="H12" s="168"/>
      <c r="I12" s="165"/>
      <c r="J12" s="166"/>
      <c r="K12" s="168"/>
      <c r="L12" s="168"/>
      <c r="M12" s="168"/>
      <c r="N12" s="168"/>
      <c r="O12" s="165"/>
      <c r="P12" s="75"/>
      <c r="Q12" s="84"/>
      <c r="R12" s="206">
        <f>'伴_単一日中早朝夜間'!L18-'伴_単一日中早朝夜間'!L14</f>
        <v>167</v>
      </c>
      <c r="S12" s="206"/>
      <c r="T12" s="32" t="s">
        <v>905</v>
      </c>
      <c r="U12" s="155"/>
      <c r="V12" s="25"/>
      <c r="W12" s="11"/>
      <c r="X12" s="11"/>
      <c r="Y12" s="11"/>
      <c r="Z12" s="26"/>
      <c r="AA12" s="26"/>
      <c r="AB12" s="148"/>
      <c r="AC12" s="148"/>
      <c r="AD12" s="152"/>
      <c r="AE12" s="27" t="s">
        <v>869</v>
      </c>
      <c r="AF12" s="11"/>
      <c r="AG12" s="11"/>
      <c r="AH12" s="11"/>
      <c r="AI12" s="11"/>
      <c r="AJ12" s="11"/>
      <c r="AK12" s="11"/>
      <c r="AL12" s="11"/>
      <c r="AM12" s="11"/>
      <c r="AN12" s="11"/>
      <c r="AO12" s="28" t="s">
        <v>470</v>
      </c>
      <c r="AP12" s="188">
        <v>1</v>
      </c>
      <c r="AQ12" s="189"/>
      <c r="AR12" s="71"/>
      <c r="AS12" s="72"/>
      <c r="AT12" s="72"/>
      <c r="AU12" s="73"/>
      <c r="AV12" s="65"/>
      <c r="AW12" s="66"/>
      <c r="AX12" s="66"/>
      <c r="AY12" s="67"/>
      <c r="AZ12" s="151">
        <f>ROUND(F9*AP12+L11*AP12*(1+AT25)+R12*AP12*(1+AX25),0)</f>
        <v>1019</v>
      </c>
      <c r="BA12" s="29"/>
    </row>
    <row r="13" spans="1:53" s="140" customFormat="1" ht="16.5" customHeight="1">
      <c r="A13" s="13">
        <v>64</v>
      </c>
      <c r="B13" s="14">
        <v>1323</v>
      </c>
      <c r="C13" s="15" t="s">
        <v>737</v>
      </c>
      <c r="D13" s="248" t="s">
        <v>1003</v>
      </c>
      <c r="E13" s="249"/>
      <c r="F13" s="249"/>
      <c r="G13" s="249"/>
      <c r="H13" s="249"/>
      <c r="I13" s="250"/>
      <c r="J13" s="251" t="s">
        <v>542</v>
      </c>
      <c r="K13" s="252"/>
      <c r="L13" s="252"/>
      <c r="M13" s="252"/>
      <c r="N13" s="252"/>
      <c r="O13" s="253"/>
      <c r="P13" s="254" t="s">
        <v>561</v>
      </c>
      <c r="Q13" s="252"/>
      <c r="R13" s="252"/>
      <c r="S13" s="252"/>
      <c r="T13" s="252"/>
      <c r="U13" s="253"/>
      <c r="V13" s="5"/>
      <c r="W13" s="5"/>
      <c r="X13" s="5"/>
      <c r="Y13" s="5"/>
      <c r="Z13" s="17"/>
      <c r="AA13" s="17"/>
      <c r="AB13" s="5"/>
      <c r="AC13" s="18"/>
      <c r="AD13" s="19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1"/>
      <c r="AP13" s="22"/>
      <c r="AQ13" s="23"/>
      <c r="AR13" s="71"/>
      <c r="AS13" s="72"/>
      <c r="AT13" s="72"/>
      <c r="AU13" s="73"/>
      <c r="AV13" s="65"/>
      <c r="AW13" s="66"/>
      <c r="AX13" s="66"/>
      <c r="AY13" s="67"/>
      <c r="AZ13" s="151">
        <f>ROUND(F14+L14*(1+AT25)+R14*(1+AX25),0)</f>
        <v>962</v>
      </c>
      <c r="BA13" s="29"/>
    </row>
    <row r="14" spans="1:53" s="140" customFormat="1" ht="16.5" customHeight="1">
      <c r="A14" s="13">
        <v>64</v>
      </c>
      <c r="B14" s="14">
        <v>1324</v>
      </c>
      <c r="C14" s="15" t="s">
        <v>738</v>
      </c>
      <c r="D14" s="166"/>
      <c r="E14" s="162"/>
      <c r="F14" s="206">
        <f>'伴_単一日中早朝夜間'!L10</f>
        <v>402</v>
      </c>
      <c r="G14" s="206"/>
      <c r="H14" s="32" t="s">
        <v>905</v>
      </c>
      <c r="J14" s="113" t="s">
        <v>630</v>
      </c>
      <c r="K14" s="162"/>
      <c r="L14" s="206">
        <f>'伴_単一日中早朝夜間'!L16-'伴_単一日中早朝夜間'!L10</f>
        <v>348</v>
      </c>
      <c r="M14" s="206"/>
      <c r="N14" s="32" t="s">
        <v>905</v>
      </c>
      <c r="P14" s="75"/>
      <c r="Q14" s="84"/>
      <c r="R14" s="206">
        <f>'伴_単一日中早朝夜間'!L18-'伴_単一日中早朝夜間'!L16</f>
        <v>83</v>
      </c>
      <c r="S14" s="206"/>
      <c r="T14" s="32" t="s">
        <v>905</v>
      </c>
      <c r="U14" s="155"/>
      <c r="V14" s="11"/>
      <c r="W14" s="11"/>
      <c r="X14" s="11"/>
      <c r="Y14" s="11"/>
      <c r="Z14" s="26"/>
      <c r="AA14" s="26"/>
      <c r="AB14" s="148"/>
      <c r="AC14" s="148"/>
      <c r="AD14" s="152"/>
      <c r="AE14" s="27" t="s">
        <v>869</v>
      </c>
      <c r="AF14" s="11"/>
      <c r="AG14" s="11"/>
      <c r="AH14" s="11"/>
      <c r="AI14" s="11"/>
      <c r="AJ14" s="11"/>
      <c r="AK14" s="11"/>
      <c r="AL14" s="11"/>
      <c r="AM14" s="11"/>
      <c r="AN14" s="11"/>
      <c r="AO14" s="28" t="s">
        <v>470</v>
      </c>
      <c r="AP14" s="188">
        <v>1</v>
      </c>
      <c r="AQ14" s="189"/>
      <c r="AR14" s="71"/>
      <c r="AS14" s="72"/>
      <c r="AT14" s="72"/>
      <c r="AU14" s="73"/>
      <c r="AV14" s="65"/>
      <c r="AW14" s="66"/>
      <c r="AX14" s="66"/>
      <c r="AY14" s="67"/>
      <c r="AZ14" s="151">
        <f>ROUND(F14*AP14+L14*AP14*(1+AT25)+R14*AP14*(1+AX25),0)</f>
        <v>962</v>
      </c>
      <c r="BA14" s="29"/>
    </row>
    <row r="15" spans="1:53" s="140" customFormat="1" ht="16.5" customHeight="1">
      <c r="A15" s="13">
        <v>64</v>
      </c>
      <c r="B15" s="14">
        <v>1325</v>
      </c>
      <c r="C15" s="15" t="s">
        <v>739</v>
      </c>
      <c r="D15" s="209" t="s">
        <v>1004</v>
      </c>
      <c r="E15" s="210"/>
      <c r="F15" s="210"/>
      <c r="G15" s="210"/>
      <c r="H15" s="210"/>
      <c r="I15" s="244"/>
      <c r="J15" s="192" t="s">
        <v>541</v>
      </c>
      <c r="K15" s="193"/>
      <c r="L15" s="193"/>
      <c r="M15" s="193"/>
      <c r="N15" s="193"/>
      <c r="O15" s="243"/>
      <c r="P15" s="254" t="s">
        <v>561</v>
      </c>
      <c r="Q15" s="252"/>
      <c r="R15" s="252"/>
      <c r="S15" s="252"/>
      <c r="T15" s="252"/>
      <c r="U15" s="253"/>
      <c r="V15" s="5"/>
      <c r="W15" s="5"/>
      <c r="X15" s="5"/>
      <c r="Y15" s="5"/>
      <c r="Z15" s="17"/>
      <c r="AA15" s="17"/>
      <c r="AB15" s="5"/>
      <c r="AC15" s="18"/>
      <c r="AD15" s="19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1"/>
      <c r="AP15" s="22"/>
      <c r="AQ15" s="23"/>
      <c r="AR15" s="71"/>
      <c r="AS15" s="72"/>
      <c r="AT15" s="72"/>
      <c r="AU15" s="73"/>
      <c r="AV15" s="65"/>
      <c r="AW15" s="66"/>
      <c r="AX15" s="66"/>
      <c r="AY15" s="67"/>
      <c r="AZ15" s="151">
        <f>ROUND(F17+L17*(1+AT25)+R16*(1+AX25),0)</f>
        <v>789</v>
      </c>
      <c r="BA15" s="29"/>
    </row>
    <row r="16" spans="1:53" s="140" customFormat="1" ht="16.5" customHeight="1">
      <c r="A16" s="13">
        <v>64</v>
      </c>
      <c r="B16" s="14">
        <v>1326</v>
      </c>
      <c r="C16" s="15" t="s">
        <v>740</v>
      </c>
      <c r="D16" s="211"/>
      <c r="E16" s="212"/>
      <c r="F16" s="212"/>
      <c r="G16" s="212"/>
      <c r="H16" s="212"/>
      <c r="I16" s="270"/>
      <c r="J16" s="207"/>
      <c r="K16" s="208"/>
      <c r="L16" s="208"/>
      <c r="M16" s="208"/>
      <c r="N16" s="208"/>
      <c r="O16" s="247"/>
      <c r="P16" s="75"/>
      <c r="Q16" s="84"/>
      <c r="R16" s="206">
        <f>'伴_単一日中早朝夜間'!L14-'伴_単一日中早朝夜間'!L12</f>
        <v>82</v>
      </c>
      <c r="S16" s="206"/>
      <c r="T16" s="32" t="s">
        <v>905</v>
      </c>
      <c r="U16" s="155"/>
      <c r="V16" s="11"/>
      <c r="W16" s="11"/>
      <c r="X16" s="11"/>
      <c r="Y16" s="11"/>
      <c r="Z16" s="26"/>
      <c r="AA16" s="26"/>
      <c r="AB16" s="148"/>
      <c r="AC16" s="148"/>
      <c r="AD16" s="152"/>
      <c r="AE16" s="27" t="s">
        <v>869</v>
      </c>
      <c r="AF16" s="11"/>
      <c r="AG16" s="11"/>
      <c r="AH16" s="11"/>
      <c r="AI16" s="11"/>
      <c r="AJ16" s="11"/>
      <c r="AK16" s="11"/>
      <c r="AL16" s="11"/>
      <c r="AM16" s="11"/>
      <c r="AN16" s="11"/>
      <c r="AO16" s="28" t="s">
        <v>470</v>
      </c>
      <c r="AP16" s="188">
        <v>1</v>
      </c>
      <c r="AQ16" s="189"/>
      <c r="AR16" s="71"/>
      <c r="AS16" s="72"/>
      <c r="AT16" s="72"/>
      <c r="AU16" s="73"/>
      <c r="AV16" s="65"/>
      <c r="AW16" s="66"/>
      <c r="AX16" s="66"/>
      <c r="AY16" s="67"/>
      <c r="AZ16" s="151">
        <f>ROUND(F17*AP16+L17*AP16*(1+AT25)+R16*AP16*(1+AX25),0)</f>
        <v>789</v>
      </c>
      <c r="BA16" s="29"/>
    </row>
    <row r="17" spans="1:53" s="140" customFormat="1" ht="16.5" customHeight="1">
      <c r="A17" s="13">
        <v>64</v>
      </c>
      <c r="B17" s="14">
        <v>1327</v>
      </c>
      <c r="C17" s="15" t="s">
        <v>741</v>
      </c>
      <c r="D17" s="77"/>
      <c r="E17" s="168"/>
      <c r="F17" s="206">
        <f>'伴_単一日中早朝夜間'!L8</f>
        <v>255</v>
      </c>
      <c r="G17" s="206"/>
      <c r="H17" s="32" t="s">
        <v>905</v>
      </c>
      <c r="J17" s="75"/>
      <c r="K17" s="168"/>
      <c r="L17" s="206">
        <f>'伴_単一日中早朝夜間'!L12-'伴_単一日中早朝夜間'!L8</f>
        <v>329</v>
      </c>
      <c r="M17" s="206"/>
      <c r="N17" s="32" t="s">
        <v>905</v>
      </c>
      <c r="P17" s="251" t="s">
        <v>535</v>
      </c>
      <c r="Q17" s="252"/>
      <c r="R17" s="252"/>
      <c r="S17" s="252"/>
      <c r="T17" s="252"/>
      <c r="U17" s="253"/>
      <c r="V17" s="5"/>
      <c r="W17" s="5"/>
      <c r="X17" s="5"/>
      <c r="Y17" s="5"/>
      <c r="Z17" s="17"/>
      <c r="AA17" s="17"/>
      <c r="AB17" s="5"/>
      <c r="AC17" s="18"/>
      <c r="AD17" s="19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1"/>
      <c r="AP17" s="22"/>
      <c r="AQ17" s="23"/>
      <c r="AR17" s="71"/>
      <c r="AS17" s="72"/>
      <c r="AT17" s="72"/>
      <c r="AU17" s="73"/>
      <c r="AV17" s="65"/>
      <c r="AW17" s="66"/>
      <c r="AX17" s="66"/>
      <c r="AY17" s="67"/>
      <c r="AZ17" s="151">
        <f>ROUND(F17+L17*(1+AT25)+R18*(1+AX25),0)</f>
        <v>915</v>
      </c>
      <c r="BA17" s="29"/>
    </row>
    <row r="18" spans="1:53" s="140" customFormat="1" ht="16.5" customHeight="1">
      <c r="A18" s="13">
        <v>64</v>
      </c>
      <c r="B18" s="14">
        <v>1328</v>
      </c>
      <c r="C18" s="15" t="s">
        <v>742</v>
      </c>
      <c r="D18" s="166"/>
      <c r="E18" s="168"/>
      <c r="F18" s="168"/>
      <c r="G18" s="168"/>
      <c r="H18" s="168"/>
      <c r="I18" s="165"/>
      <c r="J18" s="166"/>
      <c r="K18" s="168"/>
      <c r="L18" s="168"/>
      <c r="M18" s="168"/>
      <c r="N18" s="168"/>
      <c r="O18" s="165"/>
      <c r="P18" s="75"/>
      <c r="Q18" s="84"/>
      <c r="R18" s="206">
        <f>'伴_単一日中早朝夜間'!L16-'伴_単一日中早朝夜間'!L12</f>
        <v>166</v>
      </c>
      <c r="S18" s="206"/>
      <c r="T18" s="32" t="s">
        <v>905</v>
      </c>
      <c r="U18" s="155"/>
      <c r="V18" s="11"/>
      <c r="W18" s="11"/>
      <c r="X18" s="11"/>
      <c r="Y18" s="11"/>
      <c r="Z18" s="26"/>
      <c r="AA18" s="26"/>
      <c r="AB18" s="148"/>
      <c r="AC18" s="148"/>
      <c r="AD18" s="152"/>
      <c r="AE18" s="27" t="s">
        <v>869</v>
      </c>
      <c r="AF18" s="11"/>
      <c r="AG18" s="11"/>
      <c r="AH18" s="11"/>
      <c r="AI18" s="11"/>
      <c r="AJ18" s="11"/>
      <c r="AK18" s="11"/>
      <c r="AL18" s="11"/>
      <c r="AM18" s="11"/>
      <c r="AN18" s="11"/>
      <c r="AO18" s="28" t="s">
        <v>470</v>
      </c>
      <c r="AP18" s="188">
        <v>1</v>
      </c>
      <c r="AQ18" s="189"/>
      <c r="AR18" s="71"/>
      <c r="AS18" s="72"/>
      <c r="AT18" s="72"/>
      <c r="AU18" s="73"/>
      <c r="AV18" s="65"/>
      <c r="AW18" s="66"/>
      <c r="AX18" s="66"/>
      <c r="AY18" s="67"/>
      <c r="AZ18" s="151">
        <f>ROUND(F17*AP18+L17*AP18*(1+AT25)+R18*AP18*(1+AX25),0)</f>
        <v>915</v>
      </c>
      <c r="BA18" s="29"/>
    </row>
    <row r="19" spans="1:53" s="140" customFormat="1" ht="16.5" customHeight="1">
      <c r="A19" s="13">
        <v>64</v>
      </c>
      <c r="B19" s="14">
        <v>1329</v>
      </c>
      <c r="C19" s="15" t="s">
        <v>743</v>
      </c>
      <c r="D19" s="77"/>
      <c r="E19" s="168"/>
      <c r="F19" s="168"/>
      <c r="G19" s="168"/>
      <c r="H19" s="168"/>
      <c r="I19" s="165"/>
      <c r="J19" s="75"/>
      <c r="K19" s="168"/>
      <c r="L19" s="168"/>
      <c r="M19" s="168"/>
      <c r="N19" s="168"/>
      <c r="O19" s="165"/>
      <c r="P19" s="254" t="s">
        <v>536</v>
      </c>
      <c r="Q19" s="252"/>
      <c r="R19" s="252"/>
      <c r="S19" s="252"/>
      <c r="T19" s="252"/>
      <c r="U19" s="253"/>
      <c r="V19" s="5"/>
      <c r="W19" s="5"/>
      <c r="X19" s="5"/>
      <c r="Y19" s="5"/>
      <c r="Z19" s="17"/>
      <c r="AA19" s="17"/>
      <c r="AB19" s="5"/>
      <c r="AC19" s="18"/>
      <c r="AD19" s="19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1"/>
      <c r="AP19" s="22"/>
      <c r="AQ19" s="23"/>
      <c r="AR19" s="71"/>
      <c r="AS19" s="72"/>
      <c r="AT19" s="72"/>
      <c r="AU19" s="73"/>
      <c r="AV19" s="65"/>
      <c r="AW19" s="66"/>
      <c r="AX19" s="66"/>
      <c r="AY19" s="67"/>
      <c r="AZ19" s="151">
        <f>ROUND(F17+L17*(1+AT25)+R20*(1+AX25),0)</f>
        <v>1040</v>
      </c>
      <c r="BA19" s="29"/>
    </row>
    <row r="20" spans="1:53" s="140" customFormat="1" ht="16.5" customHeight="1">
      <c r="A20" s="13">
        <v>64</v>
      </c>
      <c r="B20" s="14">
        <v>1330</v>
      </c>
      <c r="C20" s="15" t="s">
        <v>744</v>
      </c>
      <c r="D20" s="166"/>
      <c r="E20" s="168"/>
      <c r="F20" s="168"/>
      <c r="G20" s="168"/>
      <c r="H20" s="168"/>
      <c r="I20" s="165"/>
      <c r="J20" s="166"/>
      <c r="K20" s="168"/>
      <c r="L20" s="168"/>
      <c r="M20" s="168"/>
      <c r="N20" s="168"/>
      <c r="O20" s="165"/>
      <c r="P20" s="113" t="s">
        <v>630</v>
      </c>
      <c r="Q20" s="84"/>
      <c r="R20" s="206">
        <f>'伴_単一日中早朝夜間'!L18-'伴_単一日中早朝夜間'!L12</f>
        <v>249</v>
      </c>
      <c r="S20" s="206"/>
      <c r="T20" s="32" t="s">
        <v>905</v>
      </c>
      <c r="U20" s="155"/>
      <c r="V20" s="11"/>
      <c r="W20" s="11"/>
      <c r="X20" s="11"/>
      <c r="Y20" s="11"/>
      <c r="Z20" s="26"/>
      <c r="AA20" s="26"/>
      <c r="AB20" s="148"/>
      <c r="AC20" s="148"/>
      <c r="AD20" s="152"/>
      <c r="AE20" s="27" t="s">
        <v>869</v>
      </c>
      <c r="AF20" s="11"/>
      <c r="AG20" s="11"/>
      <c r="AH20" s="11"/>
      <c r="AI20" s="11"/>
      <c r="AJ20" s="11"/>
      <c r="AK20" s="11"/>
      <c r="AL20" s="11"/>
      <c r="AM20" s="11"/>
      <c r="AN20" s="11"/>
      <c r="AO20" s="28" t="s">
        <v>470</v>
      </c>
      <c r="AP20" s="188">
        <v>1</v>
      </c>
      <c r="AQ20" s="189"/>
      <c r="AR20" s="71"/>
      <c r="AS20" s="72"/>
      <c r="AT20" s="72"/>
      <c r="AU20" s="73"/>
      <c r="AV20" s="65"/>
      <c r="AW20" s="66"/>
      <c r="AX20" s="66"/>
      <c r="AY20" s="67"/>
      <c r="AZ20" s="151">
        <f>ROUND(F17*AP20+L17*AP20*(1+AT25)+R20*AP20*(1+AX25),0)</f>
        <v>1040</v>
      </c>
      <c r="BA20" s="29"/>
    </row>
    <row r="21" spans="1:53" s="140" customFormat="1" ht="16.5" customHeight="1">
      <c r="A21" s="13">
        <v>64</v>
      </c>
      <c r="B21" s="14">
        <v>1331</v>
      </c>
      <c r="C21" s="15" t="s">
        <v>745</v>
      </c>
      <c r="D21" s="209" t="s">
        <v>1005</v>
      </c>
      <c r="E21" s="210"/>
      <c r="F21" s="210"/>
      <c r="G21" s="210"/>
      <c r="H21" s="210"/>
      <c r="I21" s="244"/>
      <c r="J21" s="192" t="s">
        <v>541</v>
      </c>
      <c r="K21" s="193"/>
      <c r="L21" s="193"/>
      <c r="M21" s="193"/>
      <c r="N21" s="193"/>
      <c r="O21" s="243"/>
      <c r="P21" s="254" t="s">
        <v>561</v>
      </c>
      <c r="Q21" s="252"/>
      <c r="R21" s="252"/>
      <c r="S21" s="252"/>
      <c r="T21" s="252"/>
      <c r="U21" s="253"/>
      <c r="V21" s="5"/>
      <c r="W21" s="5"/>
      <c r="X21" s="5"/>
      <c r="Y21" s="5"/>
      <c r="Z21" s="17"/>
      <c r="AA21" s="17"/>
      <c r="AB21" s="5"/>
      <c r="AC21" s="18"/>
      <c r="AD21" s="19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1"/>
      <c r="AP21" s="22"/>
      <c r="AQ21" s="23"/>
      <c r="AR21" s="71"/>
      <c r="AS21" s="72"/>
      <c r="AT21" s="72"/>
      <c r="AU21" s="73"/>
      <c r="AV21" s="65"/>
      <c r="AW21" s="66"/>
      <c r="AX21" s="66"/>
      <c r="AY21" s="67"/>
      <c r="AZ21" s="151">
        <f>ROUND(F23+L23*(1+AT25)+R22*(1+AX25),0)</f>
        <v>858</v>
      </c>
      <c r="BA21" s="29"/>
    </row>
    <row r="22" spans="1:53" s="140" customFormat="1" ht="16.5" customHeight="1">
      <c r="A22" s="13">
        <v>64</v>
      </c>
      <c r="B22" s="14">
        <v>1332</v>
      </c>
      <c r="C22" s="15" t="s">
        <v>746</v>
      </c>
      <c r="D22" s="211"/>
      <c r="E22" s="212"/>
      <c r="F22" s="212"/>
      <c r="G22" s="212"/>
      <c r="H22" s="212"/>
      <c r="I22" s="270"/>
      <c r="J22" s="207"/>
      <c r="K22" s="208"/>
      <c r="L22" s="208"/>
      <c r="M22" s="208"/>
      <c r="N22" s="208"/>
      <c r="O22" s="247"/>
      <c r="P22" s="75"/>
      <c r="Q22" s="84"/>
      <c r="R22" s="206">
        <f>'伴_単一日中早朝夜間'!L16-'伴_単一日中早朝夜間'!L14</f>
        <v>84</v>
      </c>
      <c r="S22" s="206"/>
      <c r="T22" s="32" t="s">
        <v>905</v>
      </c>
      <c r="U22" s="155"/>
      <c r="V22" s="11"/>
      <c r="W22" s="11"/>
      <c r="X22" s="11"/>
      <c r="Y22" s="11"/>
      <c r="Z22" s="26"/>
      <c r="AA22" s="26"/>
      <c r="AB22" s="148"/>
      <c r="AC22" s="148"/>
      <c r="AD22" s="152"/>
      <c r="AE22" s="27" t="s">
        <v>869</v>
      </c>
      <c r="AF22" s="11"/>
      <c r="AG22" s="11"/>
      <c r="AH22" s="11"/>
      <c r="AI22" s="11"/>
      <c r="AJ22" s="11"/>
      <c r="AK22" s="11"/>
      <c r="AL22" s="11"/>
      <c r="AM22" s="11"/>
      <c r="AN22" s="11"/>
      <c r="AO22" s="28" t="s">
        <v>470</v>
      </c>
      <c r="AP22" s="188">
        <v>1</v>
      </c>
      <c r="AQ22" s="189"/>
      <c r="AR22" s="71"/>
      <c r="AS22" s="72"/>
      <c r="AT22" s="72"/>
      <c r="AU22" s="73"/>
      <c r="AV22" s="65"/>
      <c r="AW22" s="66"/>
      <c r="AX22" s="66"/>
      <c r="AY22" s="67"/>
      <c r="AZ22" s="151">
        <f>ROUND(F23*AP22+L23*AP22*(1+AT25)+R22*AP22*(1+AX25),0)</f>
        <v>858</v>
      </c>
      <c r="BA22" s="29"/>
    </row>
    <row r="23" spans="1:53" s="140" customFormat="1" ht="16.5" customHeight="1">
      <c r="A23" s="13">
        <v>64</v>
      </c>
      <c r="B23" s="14">
        <v>1333</v>
      </c>
      <c r="C23" s="15" t="s">
        <v>747</v>
      </c>
      <c r="D23" s="77"/>
      <c r="E23" s="168"/>
      <c r="F23" s="206">
        <f>'伴_単一日中早朝夜間'!L10</f>
        <v>402</v>
      </c>
      <c r="G23" s="206"/>
      <c r="H23" s="32" t="s">
        <v>905</v>
      </c>
      <c r="J23" s="75"/>
      <c r="K23" s="168"/>
      <c r="L23" s="206">
        <f>'伴_単一日中早朝夜間'!L14-'伴_単一日中早朝夜間'!L10</f>
        <v>264</v>
      </c>
      <c r="M23" s="206"/>
      <c r="N23" s="32" t="s">
        <v>905</v>
      </c>
      <c r="P23" s="254" t="s">
        <v>535</v>
      </c>
      <c r="Q23" s="252"/>
      <c r="R23" s="252"/>
      <c r="S23" s="252"/>
      <c r="T23" s="252"/>
      <c r="U23" s="253"/>
      <c r="V23" s="5"/>
      <c r="W23" s="5"/>
      <c r="X23" s="5"/>
      <c r="Y23" s="5"/>
      <c r="Z23" s="17"/>
      <c r="AA23" s="17"/>
      <c r="AB23" s="5"/>
      <c r="AC23" s="18"/>
      <c r="AD23" s="19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1"/>
      <c r="AP23" s="22"/>
      <c r="AQ23" s="23"/>
      <c r="AR23" s="263" t="s">
        <v>474</v>
      </c>
      <c r="AS23" s="264"/>
      <c r="AT23" s="264"/>
      <c r="AU23" s="265"/>
      <c r="AV23" s="233" t="s">
        <v>965</v>
      </c>
      <c r="AW23" s="234"/>
      <c r="AX23" s="234"/>
      <c r="AY23" s="235"/>
      <c r="AZ23" s="151">
        <f>ROUND(F23+L23*(1+AT25)+R24*(1+AX25),0)</f>
        <v>983</v>
      </c>
      <c r="BA23" s="29"/>
    </row>
    <row r="24" spans="1:53" s="140" customFormat="1" ht="16.5" customHeight="1">
      <c r="A24" s="13">
        <v>64</v>
      </c>
      <c r="B24" s="14">
        <v>1334</v>
      </c>
      <c r="C24" s="15" t="s">
        <v>748</v>
      </c>
      <c r="D24" s="166"/>
      <c r="E24" s="168"/>
      <c r="F24" s="168"/>
      <c r="G24" s="168"/>
      <c r="H24" s="168"/>
      <c r="I24" s="165"/>
      <c r="J24" s="166"/>
      <c r="K24" s="168"/>
      <c r="L24" s="168"/>
      <c r="M24" s="168"/>
      <c r="N24" s="168"/>
      <c r="O24" s="165"/>
      <c r="P24" s="75"/>
      <c r="Q24" s="84"/>
      <c r="R24" s="206">
        <f>'伴_単一日中早朝夜間'!L18-'伴_単一日中早朝夜間'!L14</f>
        <v>167</v>
      </c>
      <c r="S24" s="206"/>
      <c r="T24" s="32" t="s">
        <v>905</v>
      </c>
      <c r="U24" s="155"/>
      <c r="V24" s="11"/>
      <c r="W24" s="11"/>
      <c r="X24" s="11"/>
      <c r="Y24" s="11"/>
      <c r="Z24" s="26"/>
      <c r="AA24" s="26"/>
      <c r="AB24" s="148"/>
      <c r="AC24" s="148"/>
      <c r="AD24" s="152"/>
      <c r="AE24" s="27" t="s">
        <v>869</v>
      </c>
      <c r="AF24" s="11"/>
      <c r="AG24" s="11"/>
      <c r="AH24" s="11"/>
      <c r="AI24" s="11"/>
      <c r="AJ24" s="11"/>
      <c r="AK24" s="11"/>
      <c r="AL24" s="11"/>
      <c r="AM24" s="11"/>
      <c r="AN24" s="11"/>
      <c r="AO24" s="28" t="s">
        <v>470</v>
      </c>
      <c r="AP24" s="188">
        <v>1</v>
      </c>
      <c r="AQ24" s="189"/>
      <c r="AR24" s="263"/>
      <c r="AS24" s="264"/>
      <c r="AT24" s="264"/>
      <c r="AU24" s="265"/>
      <c r="AV24" s="233"/>
      <c r="AW24" s="234"/>
      <c r="AX24" s="234"/>
      <c r="AY24" s="235"/>
      <c r="AZ24" s="151">
        <f>ROUND(F23*AP24+L23*AP24*(1+AT25)+R24*AP24*(1+AX25),0)</f>
        <v>983</v>
      </c>
      <c r="BA24" s="29"/>
    </row>
    <row r="25" spans="1:53" s="140" customFormat="1" ht="16.5" customHeight="1">
      <c r="A25" s="13">
        <v>64</v>
      </c>
      <c r="B25" s="14">
        <v>1335</v>
      </c>
      <c r="C25" s="15" t="s">
        <v>749</v>
      </c>
      <c r="D25" s="248" t="s">
        <v>1006</v>
      </c>
      <c r="E25" s="249"/>
      <c r="F25" s="249"/>
      <c r="G25" s="249"/>
      <c r="H25" s="249"/>
      <c r="I25" s="250"/>
      <c r="J25" s="251" t="s">
        <v>540</v>
      </c>
      <c r="K25" s="252"/>
      <c r="L25" s="252"/>
      <c r="M25" s="252"/>
      <c r="N25" s="252"/>
      <c r="O25" s="253"/>
      <c r="P25" s="254" t="s">
        <v>561</v>
      </c>
      <c r="Q25" s="252"/>
      <c r="R25" s="252"/>
      <c r="S25" s="252"/>
      <c r="T25" s="252"/>
      <c r="U25" s="253"/>
      <c r="V25" s="5"/>
      <c r="W25" s="5"/>
      <c r="X25" s="5"/>
      <c r="Y25" s="5"/>
      <c r="Z25" s="17"/>
      <c r="AA25" s="17"/>
      <c r="AB25" s="5"/>
      <c r="AC25" s="18"/>
      <c r="AD25" s="19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1"/>
      <c r="AP25" s="22"/>
      <c r="AQ25" s="23"/>
      <c r="AR25" s="156" t="s">
        <v>478</v>
      </c>
      <c r="AS25" s="35" t="s">
        <v>479</v>
      </c>
      <c r="AT25" s="204">
        <v>0.25</v>
      </c>
      <c r="AU25" s="222"/>
      <c r="AV25" s="49" t="s">
        <v>480</v>
      </c>
      <c r="AW25" s="35" t="s">
        <v>479</v>
      </c>
      <c r="AX25" s="204">
        <v>0.5</v>
      </c>
      <c r="AY25" s="222"/>
      <c r="AZ25" s="151">
        <f>ROUND(F26+L26*(1+AT25)+R26*(1+AX25),0)</f>
        <v>916</v>
      </c>
      <c r="BA25" s="29"/>
    </row>
    <row r="26" spans="1:53" s="140" customFormat="1" ht="16.5" customHeight="1">
      <c r="A26" s="13">
        <v>64</v>
      </c>
      <c r="B26" s="14">
        <v>1336</v>
      </c>
      <c r="C26" s="15" t="s">
        <v>750</v>
      </c>
      <c r="D26" s="113" t="s">
        <v>629</v>
      </c>
      <c r="E26" s="162"/>
      <c r="F26" s="206">
        <f>'伴_単一日中早朝夜間'!L12</f>
        <v>584</v>
      </c>
      <c r="G26" s="206"/>
      <c r="H26" s="32" t="s">
        <v>905</v>
      </c>
      <c r="J26" s="166"/>
      <c r="K26" s="162"/>
      <c r="L26" s="206">
        <f>'伴_単一日中早朝夜間'!L16-'伴_単一日中早朝夜間'!L12</f>
        <v>166</v>
      </c>
      <c r="M26" s="206"/>
      <c r="N26" s="32" t="s">
        <v>905</v>
      </c>
      <c r="P26" s="75"/>
      <c r="Q26" s="84"/>
      <c r="R26" s="206">
        <f>'伴_単一日中早朝夜間'!L18-'伴_単一日中早朝夜間'!L16</f>
        <v>83</v>
      </c>
      <c r="S26" s="206"/>
      <c r="T26" s="32" t="s">
        <v>905</v>
      </c>
      <c r="U26" s="155"/>
      <c r="V26" s="11"/>
      <c r="W26" s="11"/>
      <c r="X26" s="11"/>
      <c r="Y26" s="11"/>
      <c r="Z26" s="26"/>
      <c r="AA26" s="26"/>
      <c r="AB26" s="148"/>
      <c r="AC26" s="148"/>
      <c r="AD26" s="152"/>
      <c r="AE26" s="27" t="s">
        <v>869</v>
      </c>
      <c r="AF26" s="11"/>
      <c r="AG26" s="11"/>
      <c r="AH26" s="11"/>
      <c r="AI26" s="11"/>
      <c r="AJ26" s="11"/>
      <c r="AK26" s="11"/>
      <c r="AL26" s="11"/>
      <c r="AM26" s="11"/>
      <c r="AN26" s="11"/>
      <c r="AO26" s="28" t="s">
        <v>470</v>
      </c>
      <c r="AP26" s="188">
        <v>1</v>
      </c>
      <c r="AQ26" s="189"/>
      <c r="AR26" s="156"/>
      <c r="AS26" s="146"/>
      <c r="AT26" s="146"/>
      <c r="AU26" s="36" t="s">
        <v>931</v>
      </c>
      <c r="AV26" s="47"/>
      <c r="AW26" s="39"/>
      <c r="AX26" s="39"/>
      <c r="AY26" s="36" t="s">
        <v>931</v>
      </c>
      <c r="AZ26" s="151">
        <f>ROUND(F26*AP26+L26*AP26*(1+AT25)+R26*AP26*(1+AX25),0)</f>
        <v>916</v>
      </c>
      <c r="BA26" s="29"/>
    </row>
    <row r="27" spans="1:53" s="140" customFormat="1" ht="16.5" customHeight="1">
      <c r="A27" s="13">
        <v>64</v>
      </c>
      <c r="B27" s="14">
        <v>1337</v>
      </c>
      <c r="C27" s="15" t="s">
        <v>751</v>
      </c>
      <c r="D27" s="209" t="s">
        <v>1007</v>
      </c>
      <c r="E27" s="210"/>
      <c r="F27" s="210"/>
      <c r="G27" s="210"/>
      <c r="H27" s="210"/>
      <c r="I27" s="244"/>
      <c r="J27" s="192" t="s">
        <v>572</v>
      </c>
      <c r="K27" s="193"/>
      <c r="L27" s="193"/>
      <c r="M27" s="193"/>
      <c r="N27" s="193"/>
      <c r="O27" s="243"/>
      <c r="P27" s="254" t="s">
        <v>561</v>
      </c>
      <c r="Q27" s="252"/>
      <c r="R27" s="252"/>
      <c r="S27" s="252"/>
      <c r="T27" s="252"/>
      <c r="U27" s="253"/>
      <c r="V27" s="5"/>
      <c r="W27" s="5"/>
      <c r="X27" s="5"/>
      <c r="Y27" s="5"/>
      <c r="Z27" s="17"/>
      <c r="AA27" s="17"/>
      <c r="AB27" s="5"/>
      <c r="AC27" s="18"/>
      <c r="AD27" s="19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1"/>
      <c r="AP27" s="22"/>
      <c r="AQ27" s="23"/>
      <c r="AR27" s="71"/>
      <c r="AS27" s="72"/>
      <c r="AT27" s="72"/>
      <c r="AU27" s="73"/>
      <c r="AV27" s="65"/>
      <c r="AW27" s="66"/>
      <c r="AX27" s="66"/>
      <c r="AY27" s="67"/>
      <c r="AZ27" s="151">
        <f>ROUND(F29+L29*(1+AT25)+R28*(1+AX25),0)</f>
        <v>712</v>
      </c>
      <c r="BA27" s="29"/>
    </row>
    <row r="28" spans="1:53" s="140" customFormat="1" ht="16.5" customHeight="1">
      <c r="A28" s="13">
        <v>64</v>
      </c>
      <c r="B28" s="14">
        <v>1338</v>
      </c>
      <c r="C28" s="15" t="s">
        <v>752</v>
      </c>
      <c r="D28" s="211"/>
      <c r="E28" s="212"/>
      <c r="F28" s="212"/>
      <c r="G28" s="212"/>
      <c r="H28" s="212"/>
      <c r="I28" s="270"/>
      <c r="J28" s="207"/>
      <c r="K28" s="208"/>
      <c r="L28" s="208"/>
      <c r="M28" s="208"/>
      <c r="N28" s="208"/>
      <c r="O28" s="247"/>
      <c r="P28" s="75"/>
      <c r="Q28" s="84"/>
      <c r="R28" s="206">
        <f>'伴_単一日中早朝夜間'!L12-'伴_単一日中早朝夜間'!L10</f>
        <v>182</v>
      </c>
      <c r="S28" s="206"/>
      <c r="T28" s="32" t="s">
        <v>905</v>
      </c>
      <c r="U28" s="155"/>
      <c r="V28" s="11"/>
      <c r="W28" s="11"/>
      <c r="X28" s="11"/>
      <c r="Y28" s="11"/>
      <c r="Z28" s="26"/>
      <c r="AA28" s="26"/>
      <c r="AB28" s="148"/>
      <c r="AC28" s="148"/>
      <c r="AD28" s="152"/>
      <c r="AE28" s="27" t="s">
        <v>869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28" t="s">
        <v>470</v>
      </c>
      <c r="AP28" s="188">
        <v>1</v>
      </c>
      <c r="AQ28" s="189"/>
      <c r="AR28" s="71"/>
      <c r="AS28" s="72"/>
      <c r="AT28" s="72"/>
      <c r="AU28" s="73"/>
      <c r="AV28" s="65"/>
      <c r="AW28" s="66"/>
      <c r="AX28" s="66"/>
      <c r="AY28" s="67"/>
      <c r="AZ28" s="151">
        <f>ROUND(F29*AP28+L29*AP28*(1+AT25)+R28*AP28*(1+AX25),0)</f>
        <v>712</v>
      </c>
      <c r="BA28" s="29"/>
    </row>
    <row r="29" spans="1:53" s="140" customFormat="1" ht="16.5" customHeight="1">
      <c r="A29" s="13">
        <v>64</v>
      </c>
      <c r="B29" s="14">
        <v>1339</v>
      </c>
      <c r="C29" s="15" t="s">
        <v>753</v>
      </c>
      <c r="D29" s="77"/>
      <c r="E29" s="168"/>
      <c r="F29" s="206">
        <f>'伴_単一日中早朝夜間'!L8</f>
        <v>255</v>
      </c>
      <c r="G29" s="206"/>
      <c r="H29" s="32" t="s">
        <v>905</v>
      </c>
      <c r="J29" s="75"/>
      <c r="K29" s="168"/>
      <c r="L29" s="206">
        <f>'伴_単一日中早朝夜間'!L10-'伴_単一日中早朝夜間'!L8</f>
        <v>147</v>
      </c>
      <c r="M29" s="206"/>
      <c r="N29" s="32" t="s">
        <v>905</v>
      </c>
      <c r="P29" s="254" t="s">
        <v>535</v>
      </c>
      <c r="Q29" s="252"/>
      <c r="R29" s="252"/>
      <c r="S29" s="252"/>
      <c r="T29" s="252"/>
      <c r="U29" s="253"/>
      <c r="V29" s="5"/>
      <c r="W29" s="5"/>
      <c r="X29" s="5"/>
      <c r="Y29" s="5"/>
      <c r="Z29" s="17"/>
      <c r="AA29" s="17"/>
      <c r="AB29" s="5"/>
      <c r="AC29" s="18"/>
      <c r="AD29" s="19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1"/>
      <c r="AP29" s="22"/>
      <c r="AQ29" s="23"/>
      <c r="AR29" s="71"/>
      <c r="AS29" s="72"/>
      <c r="AT29" s="72"/>
      <c r="AU29" s="73"/>
      <c r="AV29" s="65"/>
      <c r="AW29" s="66"/>
      <c r="AX29" s="66"/>
      <c r="AY29" s="67"/>
      <c r="AZ29" s="151">
        <f>ROUND(F29+L29*(1+AT25)+R30*(1+AX25),0)</f>
        <v>835</v>
      </c>
      <c r="BA29" s="29"/>
    </row>
    <row r="30" spans="1:53" s="140" customFormat="1" ht="16.5" customHeight="1">
      <c r="A30" s="13">
        <v>64</v>
      </c>
      <c r="B30" s="14">
        <v>1340</v>
      </c>
      <c r="C30" s="15" t="s">
        <v>754</v>
      </c>
      <c r="D30" s="166"/>
      <c r="E30" s="168"/>
      <c r="F30" s="168"/>
      <c r="G30" s="168"/>
      <c r="H30" s="168"/>
      <c r="I30" s="165"/>
      <c r="J30" s="166"/>
      <c r="K30" s="168"/>
      <c r="L30" s="168"/>
      <c r="M30" s="168"/>
      <c r="N30" s="168"/>
      <c r="O30" s="165"/>
      <c r="P30" s="75"/>
      <c r="Q30" s="84"/>
      <c r="R30" s="206">
        <f>'伴_単一日中早朝夜間'!L14-'伴_単一日中早朝夜間'!L10</f>
        <v>264</v>
      </c>
      <c r="S30" s="206"/>
      <c r="T30" s="32" t="s">
        <v>905</v>
      </c>
      <c r="U30" s="155"/>
      <c r="V30" s="11"/>
      <c r="W30" s="11"/>
      <c r="X30" s="11"/>
      <c r="Y30" s="11"/>
      <c r="Z30" s="26"/>
      <c r="AA30" s="26"/>
      <c r="AB30" s="148"/>
      <c r="AC30" s="148"/>
      <c r="AD30" s="152"/>
      <c r="AE30" s="27" t="s">
        <v>869</v>
      </c>
      <c r="AF30" s="11"/>
      <c r="AG30" s="11"/>
      <c r="AH30" s="11"/>
      <c r="AI30" s="11"/>
      <c r="AJ30" s="11"/>
      <c r="AK30" s="11"/>
      <c r="AL30" s="11"/>
      <c r="AM30" s="11"/>
      <c r="AN30" s="11"/>
      <c r="AO30" s="28" t="s">
        <v>470</v>
      </c>
      <c r="AP30" s="188">
        <v>1</v>
      </c>
      <c r="AQ30" s="189"/>
      <c r="AR30" s="71"/>
      <c r="AS30" s="72"/>
      <c r="AT30" s="72"/>
      <c r="AU30" s="73"/>
      <c r="AV30" s="65"/>
      <c r="AW30" s="66"/>
      <c r="AX30" s="66"/>
      <c r="AY30" s="67"/>
      <c r="AZ30" s="151">
        <f>ROUND(F29*AP30+L29*AP30*(1+AT25)+R30*AP30*(1+AX25),0)</f>
        <v>835</v>
      </c>
      <c r="BA30" s="29"/>
    </row>
    <row r="31" spans="1:53" s="140" customFormat="1" ht="16.5" customHeight="1">
      <c r="A31" s="13">
        <v>64</v>
      </c>
      <c r="B31" s="14">
        <v>1341</v>
      </c>
      <c r="C31" s="15" t="s">
        <v>755</v>
      </c>
      <c r="D31" s="77"/>
      <c r="E31" s="168"/>
      <c r="F31" s="168"/>
      <c r="G31" s="168"/>
      <c r="H31" s="168"/>
      <c r="I31" s="165"/>
      <c r="J31" s="75"/>
      <c r="K31" s="168"/>
      <c r="L31" s="168"/>
      <c r="M31" s="168"/>
      <c r="N31" s="168"/>
      <c r="O31" s="165"/>
      <c r="P31" s="251" t="s">
        <v>537</v>
      </c>
      <c r="Q31" s="252"/>
      <c r="R31" s="252"/>
      <c r="S31" s="252"/>
      <c r="T31" s="252"/>
      <c r="U31" s="253"/>
      <c r="V31" s="5"/>
      <c r="W31" s="5"/>
      <c r="X31" s="5"/>
      <c r="Y31" s="5"/>
      <c r="Z31" s="17"/>
      <c r="AA31" s="17"/>
      <c r="AB31" s="5"/>
      <c r="AC31" s="18"/>
      <c r="AD31" s="19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1"/>
      <c r="AP31" s="22"/>
      <c r="AQ31" s="23"/>
      <c r="AR31" s="71"/>
      <c r="AS31" s="72"/>
      <c r="AT31" s="72"/>
      <c r="AU31" s="73"/>
      <c r="AV31" s="65"/>
      <c r="AW31" s="66"/>
      <c r="AX31" s="66"/>
      <c r="AY31" s="67"/>
      <c r="AZ31" s="151">
        <f>ROUND(F29+L29*(1+AT25)+R32*(1+AX25),0)</f>
        <v>961</v>
      </c>
      <c r="BA31" s="29"/>
    </row>
    <row r="32" spans="1:53" s="140" customFormat="1" ht="16.5" customHeight="1">
      <c r="A32" s="13">
        <v>64</v>
      </c>
      <c r="B32" s="14">
        <v>1342</v>
      </c>
      <c r="C32" s="15" t="s">
        <v>756</v>
      </c>
      <c r="D32" s="166"/>
      <c r="E32" s="168"/>
      <c r="F32" s="168"/>
      <c r="G32" s="168"/>
      <c r="H32" s="168"/>
      <c r="I32" s="165"/>
      <c r="J32" s="166"/>
      <c r="K32" s="168"/>
      <c r="L32" s="168"/>
      <c r="M32" s="168"/>
      <c r="N32" s="168"/>
      <c r="O32" s="165"/>
      <c r="P32" s="113" t="s">
        <v>630</v>
      </c>
      <c r="Q32" s="84"/>
      <c r="R32" s="206">
        <f>'伴_単一日中早朝夜間'!L16-'伴_単一日中早朝夜間'!L10</f>
        <v>348</v>
      </c>
      <c r="S32" s="206"/>
      <c r="T32" s="32" t="s">
        <v>905</v>
      </c>
      <c r="U32" s="155"/>
      <c r="V32" s="11"/>
      <c r="W32" s="11"/>
      <c r="X32" s="11"/>
      <c r="Y32" s="11"/>
      <c r="Z32" s="26"/>
      <c r="AA32" s="26"/>
      <c r="AB32" s="148"/>
      <c r="AC32" s="148"/>
      <c r="AD32" s="152"/>
      <c r="AE32" s="27" t="s">
        <v>869</v>
      </c>
      <c r="AF32" s="11"/>
      <c r="AG32" s="11"/>
      <c r="AH32" s="11"/>
      <c r="AI32" s="11"/>
      <c r="AJ32" s="11"/>
      <c r="AK32" s="11"/>
      <c r="AL32" s="11"/>
      <c r="AM32" s="11"/>
      <c r="AN32" s="11"/>
      <c r="AO32" s="28" t="s">
        <v>470</v>
      </c>
      <c r="AP32" s="188">
        <v>1</v>
      </c>
      <c r="AQ32" s="189"/>
      <c r="AR32" s="71"/>
      <c r="AS32" s="72"/>
      <c r="AT32" s="72"/>
      <c r="AU32" s="73"/>
      <c r="AV32" s="65"/>
      <c r="AW32" s="66"/>
      <c r="AX32" s="66"/>
      <c r="AY32" s="67"/>
      <c r="AZ32" s="151">
        <f>ROUND(F29*AP32+L29*AP32*(1+AT25)+R32*AP32*(1+AX25),0)</f>
        <v>961</v>
      </c>
      <c r="BA32" s="29"/>
    </row>
    <row r="33" spans="1:53" s="140" customFormat="1" ht="16.5" customHeight="1">
      <c r="A33" s="13">
        <v>64</v>
      </c>
      <c r="B33" s="14">
        <v>1343</v>
      </c>
      <c r="C33" s="15" t="s">
        <v>757</v>
      </c>
      <c r="D33" s="77"/>
      <c r="E33" s="168"/>
      <c r="F33" s="168"/>
      <c r="G33" s="168"/>
      <c r="H33" s="168"/>
      <c r="I33" s="165"/>
      <c r="J33" s="75"/>
      <c r="K33" s="168"/>
      <c r="L33" s="168"/>
      <c r="M33" s="168"/>
      <c r="N33" s="168"/>
      <c r="O33" s="165"/>
      <c r="P33" s="254" t="s">
        <v>538</v>
      </c>
      <c r="Q33" s="252"/>
      <c r="R33" s="252"/>
      <c r="S33" s="252"/>
      <c r="T33" s="252"/>
      <c r="U33" s="253"/>
      <c r="V33" s="5"/>
      <c r="W33" s="5"/>
      <c r="X33" s="5"/>
      <c r="Y33" s="5"/>
      <c r="Z33" s="17"/>
      <c r="AA33" s="17"/>
      <c r="AB33" s="5"/>
      <c r="AC33" s="18"/>
      <c r="AD33" s="19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1"/>
      <c r="AP33" s="22"/>
      <c r="AQ33" s="23"/>
      <c r="AR33" s="71"/>
      <c r="AS33" s="72"/>
      <c r="AT33" s="72"/>
      <c r="AU33" s="73"/>
      <c r="AV33" s="65"/>
      <c r="AW33" s="66"/>
      <c r="AX33" s="66"/>
      <c r="AY33" s="67"/>
      <c r="AZ33" s="151">
        <f>ROUND(F29+L29*(1+AT25)+R34*(1+AX25),0)</f>
        <v>1085</v>
      </c>
      <c r="BA33" s="29"/>
    </row>
    <row r="34" spans="1:53" s="140" customFormat="1" ht="16.5" customHeight="1">
      <c r="A34" s="13">
        <v>64</v>
      </c>
      <c r="B34" s="14">
        <v>1344</v>
      </c>
      <c r="C34" s="15" t="s">
        <v>758</v>
      </c>
      <c r="D34" s="166"/>
      <c r="E34" s="168"/>
      <c r="F34" s="168"/>
      <c r="G34" s="168"/>
      <c r="H34" s="168"/>
      <c r="I34" s="165"/>
      <c r="J34" s="166"/>
      <c r="K34" s="168"/>
      <c r="L34" s="168"/>
      <c r="M34" s="168"/>
      <c r="N34" s="168"/>
      <c r="O34" s="165"/>
      <c r="P34" s="113" t="s">
        <v>630</v>
      </c>
      <c r="Q34" s="84"/>
      <c r="R34" s="206">
        <f>'伴_単一日中早朝夜間'!L18-'伴_単一日中早朝夜間'!L10</f>
        <v>431</v>
      </c>
      <c r="S34" s="206"/>
      <c r="T34" s="32" t="s">
        <v>905</v>
      </c>
      <c r="U34" s="155"/>
      <c r="V34" s="11"/>
      <c r="W34" s="11"/>
      <c r="X34" s="11"/>
      <c r="Y34" s="11"/>
      <c r="Z34" s="26"/>
      <c r="AA34" s="26"/>
      <c r="AB34" s="148"/>
      <c r="AC34" s="148"/>
      <c r="AD34" s="152"/>
      <c r="AE34" s="27" t="s">
        <v>869</v>
      </c>
      <c r="AF34" s="11"/>
      <c r="AG34" s="11"/>
      <c r="AH34" s="11"/>
      <c r="AI34" s="11"/>
      <c r="AJ34" s="11"/>
      <c r="AK34" s="11"/>
      <c r="AL34" s="11"/>
      <c r="AM34" s="11"/>
      <c r="AN34" s="11"/>
      <c r="AO34" s="28" t="s">
        <v>470</v>
      </c>
      <c r="AP34" s="188">
        <v>1</v>
      </c>
      <c r="AQ34" s="189"/>
      <c r="AR34" s="71"/>
      <c r="AS34" s="72"/>
      <c r="AT34" s="72"/>
      <c r="AU34" s="73"/>
      <c r="AV34" s="65"/>
      <c r="AW34" s="66"/>
      <c r="AX34" s="66"/>
      <c r="AY34" s="67"/>
      <c r="AZ34" s="151">
        <f>ROUND(F29*AP34+L29*AP34*(1+AT25)+R34*AP34*(1+AX25),0)</f>
        <v>1085</v>
      </c>
      <c r="BA34" s="29"/>
    </row>
    <row r="35" spans="1:53" s="140" customFormat="1" ht="16.5" customHeight="1">
      <c r="A35" s="13">
        <v>64</v>
      </c>
      <c r="B35" s="14">
        <v>1345</v>
      </c>
      <c r="C35" s="15" t="s">
        <v>759</v>
      </c>
      <c r="D35" s="209" t="s">
        <v>1008</v>
      </c>
      <c r="E35" s="210"/>
      <c r="F35" s="210"/>
      <c r="G35" s="210"/>
      <c r="H35" s="210"/>
      <c r="I35" s="244"/>
      <c r="J35" s="192" t="s">
        <v>572</v>
      </c>
      <c r="K35" s="193"/>
      <c r="L35" s="193"/>
      <c r="M35" s="193"/>
      <c r="N35" s="193"/>
      <c r="O35" s="243"/>
      <c r="P35" s="254" t="s">
        <v>561</v>
      </c>
      <c r="Q35" s="252"/>
      <c r="R35" s="252"/>
      <c r="S35" s="252"/>
      <c r="T35" s="252"/>
      <c r="U35" s="253"/>
      <c r="V35" s="5"/>
      <c r="W35" s="5"/>
      <c r="X35" s="5"/>
      <c r="Y35" s="5"/>
      <c r="Z35" s="17"/>
      <c r="AA35" s="17"/>
      <c r="AB35" s="5"/>
      <c r="AC35" s="18"/>
      <c r="AD35" s="19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1"/>
      <c r="AP35" s="22"/>
      <c r="AQ35" s="23"/>
      <c r="AR35" s="71"/>
      <c r="AS35" s="72"/>
      <c r="AT35" s="72"/>
      <c r="AU35" s="73"/>
      <c r="AV35" s="65"/>
      <c r="AW35" s="66"/>
      <c r="AX35" s="66"/>
      <c r="AY35" s="67"/>
      <c r="AZ35" s="151">
        <f>ROUND(F37+L37*(1+AT25)+R36*(1+AX25),0)</f>
        <v>753</v>
      </c>
      <c r="BA35" s="29"/>
    </row>
    <row r="36" spans="1:53" s="140" customFormat="1" ht="16.5" customHeight="1">
      <c r="A36" s="13">
        <v>64</v>
      </c>
      <c r="B36" s="14">
        <v>1346</v>
      </c>
      <c r="C36" s="15" t="s">
        <v>760</v>
      </c>
      <c r="D36" s="211"/>
      <c r="E36" s="212"/>
      <c r="F36" s="212"/>
      <c r="G36" s="212"/>
      <c r="H36" s="212"/>
      <c r="I36" s="270"/>
      <c r="J36" s="207"/>
      <c r="K36" s="208"/>
      <c r="L36" s="208"/>
      <c r="M36" s="208"/>
      <c r="N36" s="208"/>
      <c r="O36" s="247"/>
      <c r="P36" s="75"/>
      <c r="Q36" s="84"/>
      <c r="R36" s="206">
        <f>'伴_単一日中早朝夜間'!L14-'伴_単一日中早朝夜間'!L12</f>
        <v>82</v>
      </c>
      <c r="S36" s="206"/>
      <c r="T36" s="32" t="s">
        <v>905</v>
      </c>
      <c r="U36" s="155"/>
      <c r="V36" s="11"/>
      <c r="W36" s="11"/>
      <c r="X36" s="11"/>
      <c r="Y36" s="11"/>
      <c r="Z36" s="26"/>
      <c r="AA36" s="26"/>
      <c r="AB36" s="148"/>
      <c r="AC36" s="148"/>
      <c r="AD36" s="152"/>
      <c r="AE36" s="27" t="s">
        <v>869</v>
      </c>
      <c r="AF36" s="11"/>
      <c r="AG36" s="11"/>
      <c r="AH36" s="11"/>
      <c r="AI36" s="11"/>
      <c r="AJ36" s="11"/>
      <c r="AK36" s="11"/>
      <c r="AL36" s="11"/>
      <c r="AM36" s="11"/>
      <c r="AN36" s="11"/>
      <c r="AO36" s="28" t="s">
        <v>470</v>
      </c>
      <c r="AP36" s="188">
        <v>1</v>
      </c>
      <c r="AQ36" s="189"/>
      <c r="AR36" s="71"/>
      <c r="AS36" s="72"/>
      <c r="AT36" s="72"/>
      <c r="AU36" s="73"/>
      <c r="AV36" s="65"/>
      <c r="AW36" s="66"/>
      <c r="AX36" s="66"/>
      <c r="AY36" s="67"/>
      <c r="AZ36" s="151">
        <f>ROUND(F37*AP36+L37*AP36*(1+AT25)+R36*AP36*(1+AX25),0)</f>
        <v>753</v>
      </c>
      <c r="BA36" s="29"/>
    </row>
    <row r="37" spans="1:53" s="140" customFormat="1" ht="16.5" customHeight="1">
      <c r="A37" s="13">
        <v>64</v>
      </c>
      <c r="B37" s="14">
        <v>1347</v>
      </c>
      <c r="C37" s="15" t="s">
        <v>761</v>
      </c>
      <c r="D37" s="77"/>
      <c r="E37" s="168"/>
      <c r="F37" s="206">
        <f>'伴_単一日中早朝夜間'!L10</f>
        <v>402</v>
      </c>
      <c r="G37" s="206"/>
      <c r="H37" s="32" t="s">
        <v>905</v>
      </c>
      <c r="J37" s="75"/>
      <c r="K37" s="168"/>
      <c r="L37" s="206">
        <f>'伴_単一日中早朝夜間'!L12-'伴_単一日中早朝夜間'!L10</f>
        <v>182</v>
      </c>
      <c r="M37" s="206"/>
      <c r="N37" s="32" t="s">
        <v>905</v>
      </c>
      <c r="P37" s="254" t="s">
        <v>535</v>
      </c>
      <c r="Q37" s="252"/>
      <c r="R37" s="252"/>
      <c r="S37" s="252"/>
      <c r="T37" s="252"/>
      <c r="U37" s="253"/>
      <c r="V37" s="5"/>
      <c r="W37" s="5"/>
      <c r="X37" s="5"/>
      <c r="Y37" s="5"/>
      <c r="Z37" s="17"/>
      <c r="AA37" s="17"/>
      <c r="AB37" s="5"/>
      <c r="AC37" s="18"/>
      <c r="AD37" s="19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1"/>
      <c r="AP37" s="22"/>
      <c r="AQ37" s="23"/>
      <c r="AR37" s="71"/>
      <c r="AS37" s="72"/>
      <c r="AT37" s="72"/>
      <c r="AU37" s="73"/>
      <c r="AV37" s="65"/>
      <c r="AW37" s="66"/>
      <c r="AX37" s="66"/>
      <c r="AY37" s="67"/>
      <c r="AZ37" s="151">
        <f>ROUND(F37+L37*(1+AT25)+R38*(1+AX25),0)</f>
        <v>879</v>
      </c>
      <c r="BA37" s="29"/>
    </row>
    <row r="38" spans="1:53" s="140" customFormat="1" ht="16.5" customHeight="1">
      <c r="A38" s="13">
        <v>64</v>
      </c>
      <c r="B38" s="14">
        <v>1348</v>
      </c>
      <c r="C38" s="15" t="s">
        <v>762</v>
      </c>
      <c r="D38" s="166"/>
      <c r="E38" s="168"/>
      <c r="F38" s="168"/>
      <c r="G38" s="168"/>
      <c r="H38" s="168"/>
      <c r="I38" s="165"/>
      <c r="J38" s="166"/>
      <c r="K38" s="168"/>
      <c r="L38" s="168"/>
      <c r="M38" s="168"/>
      <c r="N38" s="168"/>
      <c r="O38" s="165"/>
      <c r="P38" s="75"/>
      <c r="Q38" s="84"/>
      <c r="R38" s="206">
        <f>'伴_単一日中早朝夜間'!L16-'伴_単一日中早朝夜間'!L12</f>
        <v>166</v>
      </c>
      <c r="S38" s="206"/>
      <c r="T38" s="32" t="s">
        <v>905</v>
      </c>
      <c r="U38" s="155"/>
      <c r="V38" s="11"/>
      <c r="W38" s="11"/>
      <c r="X38" s="11"/>
      <c r="Y38" s="11"/>
      <c r="Z38" s="26"/>
      <c r="AA38" s="26"/>
      <c r="AB38" s="148"/>
      <c r="AC38" s="148"/>
      <c r="AD38" s="152"/>
      <c r="AE38" s="27" t="s">
        <v>869</v>
      </c>
      <c r="AF38" s="11"/>
      <c r="AG38" s="11"/>
      <c r="AH38" s="11"/>
      <c r="AI38" s="11"/>
      <c r="AJ38" s="11"/>
      <c r="AK38" s="11"/>
      <c r="AL38" s="11"/>
      <c r="AM38" s="11"/>
      <c r="AN38" s="11"/>
      <c r="AO38" s="28" t="s">
        <v>470</v>
      </c>
      <c r="AP38" s="188">
        <v>1</v>
      </c>
      <c r="AQ38" s="189"/>
      <c r="AR38" s="71"/>
      <c r="AS38" s="72"/>
      <c r="AT38" s="72"/>
      <c r="AU38" s="73"/>
      <c r="AV38" s="65"/>
      <c r="AW38" s="66"/>
      <c r="AX38" s="66"/>
      <c r="AY38" s="67"/>
      <c r="AZ38" s="151">
        <f>ROUND(F37*AP38+L37*AP38*(1+AT25)+R38*AP38*(1+AX25),0)</f>
        <v>879</v>
      </c>
      <c r="BA38" s="29"/>
    </row>
    <row r="39" spans="1:53" s="140" customFormat="1" ht="16.5" customHeight="1">
      <c r="A39" s="13">
        <v>64</v>
      </c>
      <c r="B39" s="14">
        <v>1349</v>
      </c>
      <c r="C39" s="15" t="s">
        <v>763</v>
      </c>
      <c r="D39" s="77"/>
      <c r="E39" s="168"/>
      <c r="F39" s="168"/>
      <c r="G39" s="168"/>
      <c r="H39" s="168"/>
      <c r="I39" s="165"/>
      <c r="J39" s="75"/>
      <c r="K39" s="168"/>
      <c r="L39" s="168"/>
      <c r="M39" s="168"/>
      <c r="N39" s="168"/>
      <c r="O39" s="165"/>
      <c r="P39" s="254" t="s">
        <v>537</v>
      </c>
      <c r="Q39" s="252"/>
      <c r="R39" s="252"/>
      <c r="S39" s="252"/>
      <c r="T39" s="252"/>
      <c r="U39" s="253"/>
      <c r="V39" s="5"/>
      <c r="W39" s="5"/>
      <c r="X39" s="5"/>
      <c r="Y39" s="5"/>
      <c r="Z39" s="17"/>
      <c r="AA39" s="17"/>
      <c r="AB39" s="5"/>
      <c r="AC39" s="18"/>
      <c r="AD39" s="19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1"/>
      <c r="AP39" s="22"/>
      <c r="AQ39" s="23"/>
      <c r="AR39" s="71"/>
      <c r="AS39" s="72"/>
      <c r="AT39" s="72"/>
      <c r="AU39" s="73"/>
      <c r="AV39" s="65"/>
      <c r="AW39" s="66"/>
      <c r="AX39" s="66"/>
      <c r="AY39" s="67"/>
      <c r="AZ39" s="151">
        <f>ROUND(F37+L37*(1+AT25)+R40*(1+AX25),0)</f>
        <v>1003</v>
      </c>
      <c r="BA39" s="29"/>
    </row>
    <row r="40" spans="1:53" s="140" customFormat="1" ht="16.5" customHeight="1">
      <c r="A40" s="13">
        <v>64</v>
      </c>
      <c r="B40" s="14">
        <v>1350</v>
      </c>
      <c r="C40" s="15" t="s">
        <v>764</v>
      </c>
      <c r="D40" s="166"/>
      <c r="E40" s="168"/>
      <c r="F40" s="168"/>
      <c r="G40" s="168"/>
      <c r="H40" s="168"/>
      <c r="I40" s="165"/>
      <c r="J40" s="166"/>
      <c r="K40" s="168"/>
      <c r="L40" s="168"/>
      <c r="M40" s="168"/>
      <c r="N40" s="168"/>
      <c r="O40" s="165"/>
      <c r="P40" s="113" t="s">
        <v>630</v>
      </c>
      <c r="Q40" s="84"/>
      <c r="R40" s="206">
        <f>'伴_単一日中早朝夜間'!L18-'伴_単一日中早朝夜間'!L12</f>
        <v>249</v>
      </c>
      <c r="S40" s="206"/>
      <c r="T40" s="32" t="s">
        <v>905</v>
      </c>
      <c r="U40" s="155"/>
      <c r="V40" s="11"/>
      <c r="W40" s="11"/>
      <c r="X40" s="11"/>
      <c r="Y40" s="11"/>
      <c r="Z40" s="26"/>
      <c r="AA40" s="26"/>
      <c r="AB40" s="148"/>
      <c r="AC40" s="148"/>
      <c r="AD40" s="152"/>
      <c r="AE40" s="27" t="s">
        <v>869</v>
      </c>
      <c r="AF40" s="11"/>
      <c r="AG40" s="11"/>
      <c r="AH40" s="11"/>
      <c r="AI40" s="11"/>
      <c r="AJ40" s="11"/>
      <c r="AK40" s="11"/>
      <c r="AL40" s="11"/>
      <c r="AM40" s="11"/>
      <c r="AN40" s="11"/>
      <c r="AO40" s="28" t="s">
        <v>470</v>
      </c>
      <c r="AP40" s="188">
        <v>1</v>
      </c>
      <c r="AQ40" s="189"/>
      <c r="AR40" s="71"/>
      <c r="AS40" s="72"/>
      <c r="AT40" s="72"/>
      <c r="AU40" s="73"/>
      <c r="AV40" s="65"/>
      <c r="AW40" s="66"/>
      <c r="AX40" s="66"/>
      <c r="AY40" s="67"/>
      <c r="AZ40" s="151">
        <f>ROUND(F37*AP40+L37*AP40*(1+AT25)+R40*AP40*(1+AX25),0)</f>
        <v>1003</v>
      </c>
      <c r="BA40" s="29"/>
    </row>
    <row r="41" spans="1:53" s="140" customFormat="1" ht="16.5" customHeight="1">
      <c r="A41" s="13">
        <v>64</v>
      </c>
      <c r="B41" s="14">
        <v>1351</v>
      </c>
      <c r="C41" s="15" t="s">
        <v>765</v>
      </c>
      <c r="D41" s="209" t="s">
        <v>1009</v>
      </c>
      <c r="E41" s="210"/>
      <c r="F41" s="210"/>
      <c r="G41" s="210"/>
      <c r="H41" s="210"/>
      <c r="I41" s="244"/>
      <c r="J41" s="192" t="s">
        <v>572</v>
      </c>
      <c r="K41" s="193"/>
      <c r="L41" s="193"/>
      <c r="M41" s="193"/>
      <c r="N41" s="193"/>
      <c r="O41" s="243"/>
      <c r="P41" s="254" t="s">
        <v>561</v>
      </c>
      <c r="Q41" s="252"/>
      <c r="R41" s="252"/>
      <c r="S41" s="252"/>
      <c r="T41" s="252"/>
      <c r="U41" s="253"/>
      <c r="V41" s="5"/>
      <c r="W41" s="5"/>
      <c r="X41" s="5"/>
      <c r="Y41" s="5"/>
      <c r="Z41" s="17"/>
      <c r="AA41" s="17"/>
      <c r="AB41" s="5"/>
      <c r="AC41" s="18"/>
      <c r="AD41" s="19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1"/>
      <c r="AP41" s="22"/>
      <c r="AQ41" s="23"/>
      <c r="AR41" s="71"/>
      <c r="AS41" s="72"/>
      <c r="AT41" s="72"/>
      <c r="AU41" s="73"/>
      <c r="AV41" s="65"/>
      <c r="AW41" s="66"/>
      <c r="AX41" s="66"/>
      <c r="AY41" s="67"/>
      <c r="AZ41" s="151">
        <f>ROUND(F43+L43*(1+AT25)+R42*(1+AX25),0)</f>
        <v>813</v>
      </c>
      <c r="BA41" s="29"/>
    </row>
    <row r="42" spans="1:53" s="140" customFormat="1" ht="16.5" customHeight="1">
      <c r="A42" s="13">
        <v>64</v>
      </c>
      <c r="B42" s="14">
        <v>1352</v>
      </c>
      <c r="C42" s="15" t="s">
        <v>766</v>
      </c>
      <c r="D42" s="211"/>
      <c r="E42" s="212"/>
      <c r="F42" s="212"/>
      <c r="G42" s="212"/>
      <c r="H42" s="212"/>
      <c r="I42" s="270"/>
      <c r="J42" s="207"/>
      <c r="K42" s="208"/>
      <c r="L42" s="208"/>
      <c r="M42" s="208"/>
      <c r="N42" s="208"/>
      <c r="O42" s="247"/>
      <c r="P42" s="75"/>
      <c r="Q42" s="84"/>
      <c r="R42" s="206">
        <f>'伴_単一日中早朝夜間'!L16-'伴_単一日中早朝夜間'!L14</f>
        <v>84</v>
      </c>
      <c r="S42" s="206"/>
      <c r="T42" s="32" t="s">
        <v>905</v>
      </c>
      <c r="U42" s="155"/>
      <c r="V42" s="11"/>
      <c r="W42" s="11"/>
      <c r="X42" s="11"/>
      <c r="Y42" s="11"/>
      <c r="Z42" s="26"/>
      <c r="AA42" s="26"/>
      <c r="AB42" s="148"/>
      <c r="AC42" s="148"/>
      <c r="AD42" s="152"/>
      <c r="AE42" s="27" t="s">
        <v>869</v>
      </c>
      <c r="AF42" s="11"/>
      <c r="AG42" s="11"/>
      <c r="AH42" s="11"/>
      <c r="AI42" s="11"/>
      <c r="AJ42" s="11"/>
      <c r="AK42" s="11"/>
      <c r="AL42" s="11"/>
      <c r="AM42" s="11"/>
      <c r="AN42" s="11"/>
      <c r="AO42" s="28" t="s">
        <v>470</v>
      </c>
      <c r="AP42" s="188">
        <v>1</v>
      </c>
      <c r="AQ42" s="189"/>
      <c r="AR42" s="71"/>
      <c r="AS42" s="72"/>
      <c r="AT42" s="72"/>
      <c r="AU42" s="73"/>
      <c r="AV42" s="65"/>
      <c r="AW42" s="66"/>
      <c r="AX42" s="66"/>
      <c r="AY42" s="67"/>
      <c r="AZ42" s="151">
        <f>ROUND(F43*AP42+L43*AP42*(1+AT25)+R42*AP42*(1+AX25),0)</f>
        <v>813</v>
      </c>
      <c r="BA42" s="29"/>
    </row>
    <row r="43" spans="1:53" s="140" customFormat="1" ht="16.5" customHeight="1">
      <c r="A43" s="13">
        <v>64</v>
      </c>
      <c r="B43" s="14">
        <v>1353</v>
      </c>
      <c r="C43" s="15" t="s">
        <v>767</v>
      </c>
      <c r="D43" s="77"/>
      <c r="E43" s="168"/>
      <c r="F43" s="206">
        <f>'伴_単一日中早朝夜間'!L12</f>
        <v>584</v>
      </c>
      <c r="G43" s="206"/>
      <c r="H43" s="32" t="s">
        <v>905</v>
      </c>
      <c r="J43" s="75"/>
      <c r="K43" s="168"/>
      <c r="L43" s="206">
        <f>'伴_単一日中早朝夜間'!L14-'伴_単一日中早朝夜間'!L12</f>
        <v>82</v>
      </c>
      <c r="M43" s="206"/>
      <c r="N43" s="32" t="s">
        <v>905</v>
      </c>
      <c r="P43" s="254" t="s">
        <v>535</v>
      </c>
      <c r="Q43" s="252"/>
      <c r="R43" s="252"/>
      <c r="S43" s="252"/>
      <c r="T43" s="252"/>
      <c r="U43" s="253"/>
      <c r="V43" s="5"/>
      <c r="W43" s="5"/>
      <c r="X43" s="5"/>
      <c r="Y43" s="5"/>
      <c r="Z43" s="17"/>
      <c r="AA43" s="17"/>
      <c r="AB43" s="5"/>
      <c r="AC43" s="18"/>
      <c r="AD43" s="19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1"/>
      <c r="AP43" s="22"/>
      <c r="AQ43" s="23"/>
      <c r="AR43" s="71"/>
      <c r="AS43" s="72"/>
      <c r="AT43" s="72"/>
      <c r="AU43" s="73"/>
      <c r="AV43" s="65"/>
      <c r="AW43" s="66"/>
      <c r="AX43" s="66"/>
      <c r="AY43" s="67"/>
      <c r="AZ43" s="151">
        <f>ROUND(F43+L43*(1+AT25)+R44*(1+AX25),0)</f>
        <v>937</v>
      </c>
      <c r="BA43" s="29"/>
    </row>
    <row r="44" spans="1:53" s="140" customFormat="1" ht="16.5" customHeight="1">
      <c r="A44" s="13">
        <v>64</v>
      </c>
      <c r="B44" s="14">
        <v>1354</v>
      </c>
      <c r="C44" s="15" t="s">
        <v>768</v>
      </c>
      <c r="D44" s="166"/>
      <c r="E44" s="168"/>
      <c r="F44" s="168"/>
      <c r="G44" s="168"/>
      <c r="H44" s="168"/>
      <c r="I44" s="165"/>
      <c r="J44" s="166"/>
      <c r="K44" s="168"/>
      <c r="L44" s="168"/>
      <c r="M44" s="168"/>
      <c r="N44" s="168"/>
      <c r="O44" s="165"/>
      <c r="P44" s="75"/>
      <c r="Q44" s="84"/>
      <c r="R44" s="206">
        <f>'伴_単一日中早朝夜間'!L18-'伴_単一日中早朝夜間'!L14</f>
        <v>167</v>
      </c>
      <c r="S44" s="206"/>
      <c r="T44" s="32" t="s">
        <v>905</v>
      </c>
      <c r="U44" s="155"/>
      <c r="V44" s="11"/>
      <c r="W44" s="11"/>
      <c r="X44" s="11"/>
      <c r="Y44" s="11"/>
      <c r="Z44" s="26"/>
      <c r="AA44" s="26"/>
      <c r="AB44" s="148"/>
      <c r="AC44" s="148"/>
      <c r="AD44" s="152"/>
      <c r="AE44" s="27" t="s">
        <v>869</v>
      </c>
      <c r="AF44" s="11"/>
      <c r="AG44" s="11"/>
      <c r="AH44" s="11"/>
      <c r="AI44" s="11"/>
      <c r="AJ44" s="11"/>
      <c r="AK44" s="11"/>
      <c r="AL44" s="11"/>
      <c r="AM44" s="11"/>
      <c r="AN44" s="11"/>
      <c r="AO44" s="28" t="s">
        <v>470</v>
      </c>
      <c r="AP44" s="188">
        <v>1</v>
      </c>
      <c r="AQ44" s="189"/>
      <c r="AR44" s="71"/>
      <c r="AS44" s="72"/>
      <c r="AT44" s="72"/>
      <c r="AU44" s="73"/>
      <c r="AV44" s="65"/>
      <c r="AW44" s="66"/>
      <c r="AX44" s="66"/>
      <c r="AY44" s="67"/>
      <c r="AZ44" s="151">
        <f>ROUND(F43*AP44+L43*AP44*(1+AT25)+R44*AP44*(1+AX25),0)</f>
        <v>937</v>
      </c>
      <c r="BA44" s="29"/>
    </row>
    <row r="45" spans="1:53" s="140" customFormat="1" ht="16.5" customHeight="1">
      <c r="A45" s="13">
        <v>64</v>
      </c>
      <c r="B45" s="14">
        <v>1355</v>
      </c>
      <c r="C45" s="15" t="s">
        <v>769</v>
      </c>
      <c r="D45" s="248" t="s">
        <v>1010</v>
      </c>
      <c r="E45" s="249"/>
      <c r="F45" s="249"/>
      <c r="G45" s="249"/>
      <c r="H45" s="249"/>
      <c r="I45" s="250"/>
      <c r="J45" s="254" t="s">
        <v>572</v>
      </c>
      <c r="K45" s="252"/>
      <c r="L45" s="252"/>
      <c r="M45" s="252"/>
      <c r="N45" s="252"/>
      <c r="O45" s="253"/>
      <c r="P45" s="254" t="s">
        <v>561</v>
      </c>
      <c r="Q45" s="252"/>
      <c r="R45" s="252"/>
      <c r="S45" s="252"/>
      <c r="T45" s="252"/>
      <c r="U45" s="253"/>
      <c r="V45" s="5"/>
      <c r="W45" s="5"/>
      <c r="X45" s="5"/>
      <c r="Y45" s="5"/>
      <c r="Z45" s="17"/>
      <c r="AA45" s="17"/>
      <c r="AB45" s="5"/>
      <c r="AC45" s="18"/>
      <c r="AD45" s="19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1"/>
      <c r="AP45" s="22"/>
      <c r="AQ45" s="23"/>
      <c r="AR45" s="71"/>
      <c r="AS45" s="72"/>
      <c r="AT45" s="72"/>
      <c r="AU45" s="73"/>
      <c r="AV45" s="65"/>
      <c r="AW45" s="66"/>
      <c r="AX45" s="66"/>
      <c r="AY45" s="67"/>
      <c r="AZ45" s="151">
        <f>ROUND(F46+L46*(1+AT25)+R46*(1+AX25),0)</f>
        <v>896</v>
      </c>
      <c r="BA45" s="29"/>
    </row>
    <row r="46" spans="1:53" s="140" customFormat="1" ht="16.5" customHeight="1">
      <c r="A46" s="13">
        <v>64</v>
      </c>
      <c r="B46" s="14">
        <v>1356</v>
      </c>
      <c r="C46" s="15" t="s">
        <v>770</v>
      </c>
      <c r="D46" s="112" t="s">
        <v>630</v>
      </c>
      <c r="E46" s="164"/>
      <c r="F46" s="205">
        <f>'伴_単一日中早朝夜間'!L14</f>
        <v>666</v>
      </c>
      <c r="G46" s="205"/>
      <c r="H46" s="11" t="s">
        <v>905</v>
      </c>
      <c r="I46" s="148"/>
      <c r="J46" s="167"/>
      <c r="K46" s="164"/>
      <c r="L46" s="205">
        <f>'伴_単一日中早朝夜間'!L16-'伴_単一日中早朝夜間'!L14</f>
        <v>84</v>
      </c>
      <c r="M46" s="205"/>
      <c r="N46" s="11" t="s">
        <v>905</v>
      </c>
      <c r="O46" s="148"/>
      <c r="P46" s="104"/>
      <c r="Q46" s="105"/>
      <c r="R46" s="205">
        <f>'伴_単一日中早朝夜間'!L18-'伴_単一日中早朝夜間'!L16</f>
        <v>83</v>
      </c>
      <c r="S46" s="205"/>
      <c r="T46" s="11" t="s">
        <v>905</v>
      </c>
      <c r="U46" s="152"/>
      <c r="V46" s="11"/>
      <c r="W46" s="11"/>
      <c r="X46" s="11"/>
      <c r="Y46" s="11"/>
      <c r="Z46" s="26"/>
      <c r="AA46" s="26"/>
      <c r="AB46" s="148"/>
      <c r="AC46" s="148"/>
      <c r="AD46" s="152"/>
      <c r="AE46" s="27" t="s">
        <v>869</v>
      </c>
      <c r="AF46" s="11"/>
      <c r="AG46" s="11"/>
      <c r="AH46" s="11"/>
      <c r="AI46" s="11"/>
      <c r="AJ46" s="11"/>
      <c r="AK46" s="11"/>
      <c r="AL46" s="11"/>
      <c r="AM46" s="11"/>
      <c r="AN46" s="11"/>
      <c r="AO46" s="28" t="s">
        <v>470</v>
      </c>
      <c r="AP46" s="188">
        <v>1</v>
      </c>
      <c r="AQ46" s="189"/>
      <c r="AR46" s="107"/>
      <c r="AS46" s="108"/>
      <c r="AT46" s="108"/>
      <c r="AU46" s="109"/>
      <c r="AV46" s="110"/>
      <c r="AW46" s="100"/>
      <c r="AX46" s="100"/>
      <c r="AY46" s="111"/>
      <c r="AZ46" s="154">
        <f>ROUND(F46*AP46+L46*AP46*(1+AT25)+R46*AP46*(1+AX25),0)</f>
        <v>896</v>
      </c>
      <c r="BA46" s="98"/>
    </row>
    <row r="47" spans="1:53" s="140" customFormat="1" ht="16.5" customHeight="1">
      <c r="A47" s="37"/>
      <c r="B47" s="37"/>
      <c r="C47" s="32"/>
      <c r="D47" s="39"/>
      <c r="E47" s="39"/>
      <c r="F47" s="39"/>
      <c r="G47" s="39"/>
      <c r="H47" s="39"/>
      <c r="I47" s="39"/>
      <c r="J47" s="31"/>
      <c r="K47" s="31"/>
      <c r="L47" s="31"/>
      <c r="M47" s="146"/>
      <c r="N47" s="146"/>
      <c r="O47" s="146"/>
      <c r="P47" s="146"/>
      <c r="Q47" s="146"/>
      <c r="R47" s="146"/>
      <c r="S47" s="32"/>
      <c r="T47" s="39"/>
      <c r="U47" s="146"/>
      <c r="V47" s="78"/>
      <c r="W47" s="78"/>
      <c r="X47" s="78"/>
      <c r="Y47" s="78"/>
      <c r="Z47" s="78"/>
      <c r="AA47" s="78"/>
      <c r="AB47" s="35"/>
      <c r="AC47" s="74"/>
      <c r="AD47" s="74"/>
      <c r="AE47" s="79"/>
      <c r="AF47" s="32"/>
      <c r="AG47" s="32"/>
      <c r="AH47" s="32"/>
      <c r="AI47" s="32"/>
      <c r="AJ47" s="32"/>
      <c r="AK47" s="32"/>
      <c r="AL47" s="32"/>
      <c r="AM47" s="32"/>
      <c r="AN47" s="32"/>
      <c r="AO47" s="35"/>
      <c r="AP47" s="39"/>
      <c r="AQ47" s="39"/>
      <c r="AR47" s="146"/>
      <c r="AS47" s="146"/>
      <c r="AT47" s="146"/>
      <c r="AU47" s="35"/>
      <c r="AV47" s="39"/>
      <c r="AW47" s="39"/>
      <c r="AX47" s="39"/>
      <c r="AY47" s="35"/>
      <c r="AZ47" s="41"/>
      <c r="BA47" s="68"/>
    </row>
    <row r="48" spans="1:53" s="140" customFormat="1" ht="16.5" customHeight="1">
      <c r="A48" s="37"/>
      <c r="B48" s="37"/>
      <c r="C48" s="32"/>
      <c r="D48" s="39"/>
      <c r="E48" s="39"/>
      <c r="F48" s="39"/>
      <c r="G48" s="39"/>
      <c r="H48" s="39"/>
      <c r="I48" s="39"/>
      <c r="J48" s="31"/>
      <c r="K48" s="31"/>
      <c r="L48" s="31"/>
      <c r="M48" s="146"/>
      <c r="N48" s="146"/>
      <c r="O48" s="146"/>
      <c r="P48" s="146"/>
      <c r="Q48" s="146"/>
      <c r="R48" s="146"/>
      <c r="S48" s="32"/>
      <c r="T48" s="39"/>
      <c r="U48" s="146"/>
      <c r="V48" s="78"/>
      <c r="W48" s="78"/>
      <c r="X48" s="78"/>
      <c r="Y48" s="78"/>
      <c r="Z48" s="78"/>
      <c r="AA48" s="78"/>
      <c r="AB48" s="35"/>
      <c r="AC48" s="74"/>
      <c r="AD48" s="74"/>
      <c r="AE48" s="79"/>
      <c r="AF48" s="32"/>
      <c r="AG48" s="32"/>
      <c r="AH48" s="32"/>
      <c r="AI48" s="32"/>
      <c r="AJ48" s="32"/>
      <c r="AK48" s="32"/>
      <c r="AL48" s="32"/>
      <c r="AM48" s="32"/>
      <c r="AN48" s="32"/>
      <c r="AO48" s="35"/>
      <c r="AP48" s="39"/>
      <c r="AQ48" s="39"/>
      <c r="AR48" s="146"/>
      <c r="AS48" s="146"/>
      <c r="AT48" s="146"/>
      <c r="AU48" s="35"/>
      <c r="AV48" s="39"/>
      <c r="AW48" s="39"/>
      <c r="AX48" s="39"/>
      <c r="AY48" s="35"/>
      <c r="AZ48" s="41"/>
      <c r="BA48" s="68"/>
    </row>
    <row r="49" spans="1:36" ht="16.5" customHeight="1">
      <c r="A49" s="1"/>
      <c r="B49" s="130" t="s">
        <v>510</v>
      </c>
      <c r="C49" s="53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53"/>
      <c r="R49" s="53"/>
      <c r="S49" s="53"/>
      <c r="T49" s="53"/>
      <c r="U49" s="140"/>
      <c r="V49" s="140"/>
      <c r="W49" s="140"/>
      <c r="X49" s="140"/>
      <c r="Y49" s="140"/>
      <c r="Z49" s="53"/>
      <c r="AA49" s="140"/>
      <c r="AB49" s="140"/>
      <c r="AC49" s="140"/>
      <c r="AD49" s="140"/>
      <c r="AE49" s="169"/>
      <c r="AF49" s="140"/>
      <c r="AG49" s="169"/>
      <c r="AH49" s="169"/>
      <c r="AI49" s="140"/>
      <c r="AJ49" s="140"/>
    </row>
    <row r="50" spans="1:54" s="140" customFormat="1" ht="16.5" customHeight="1">
      <c r="A50" s="3" t="s">
        <v>464</v>
      </c>
      <c r="B50" s="141"/>
      <c r="C50" s="4" t="s">
        <v>894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5"/>
      <c r="R50" s="5"/>
      <c r="S50" s="5"/>
      <c r="T50" s="5"/>
      <c r="U50" s="143"/>
      <c r="V50" s="143"/>
      <c r="W50" s="143"/>
      <c r="X50" s="143"/>
      <c r="Y50" s="143"/>
      <c r="Z50" s="143" t="s">
        <v>895</v>
      </c>
      <c r="AA50" s="143"/>
      <c r="AB50" s="143"/>
      <c r="AC50" s="143"/>
      <c r="AD50" s="6"/>
      <c r="AE50" s="144"/>
      <c r="AF50" s="143"/>
      <c r="AG50" s="144"/>
      <c r="AH50" s="144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7" t="s">
        <v>896</v>
      </c>
      <c r="BA50" s="7" t="s">
        <v>897</v>
      </c>
      <c r="BB50" s="146"/>
    </row>
    <row r="51" spans="1:54" s="140" customFormat="1" ht="16.5" customHeight="1">
      <c r="A51" s="8" t="s">
        <v>898</v>
      </c>
      <c r="B51" s="9" t="s">
        <v>899</v>
      </c>
      <c r="C51" s="10"/>
      <c r="D51" s="159"/>
      <c r="E51" s="160"/>
      <c r="F51" s="225" t="s">
        <v>468</v>
      </c>
      <c r="G51" s="225"/>
      <c r="H51" s="160"/>
      <c r="I51" s="161"/>
      <c r="P51" s="159"/>
      <c r="Q51" s="60"/>
      <c r="R51" s="225" t="s">
        <v>469</v>
      </c>
      <c r="S51" s="225"/>
      <c r="T51" s="60"/>
      <c r="U51" s="161"/>
      <c r="V51" s="148"/>
      <c r="W51" s="148"/>
      <c r="X51" s="148"/>
      <c r="Y51" s="148"/>
      <c r="Z51" s="11"/>
      <c r="AA51" s="148"/>
      <c r="AB51" s="148"/>
      <c r="AC51" s="148"/>
      <c r="AD51" s="148"/>
      <c r="AE51" s="149"/>
      <c r="AF51" s="148"/>
      <c r="AG51" s="149"/>
      <c r="AH51" s="149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2" t="s">
        <v>900</v>
      </c>
      <c r="BA51" s="12" t="s">
        <v>901</v>
      </c>
      <c r="BB51" s="146"/>
    </row>
    <row r="52" spans="1:53" s="140" customFormat="1" ht="16.5" customHeight="1">
      <c r="A52" s="13">
        <v>64</v>
      </c>
      <c r="B52" s="14">
        <v>1357</v>
      </c>
      <c r="C52" s="15" t="s">
        <v>771</v>
      </c>
      <c r="D52" s="248" t="s">
        <v>573</v>
      </c>
      <c r="E52" s="249"/>
      <c r="F52" s="249"/>
      <c r="G52" s="249"/>
      <c r="H52" s="249"/>
      <c r="I52" s="250"/>
      <c r="J52" s="254" t="s">
        <v>533</v>
      </c>
      <c r="K52" s="252"/>
      <c r="L52" s="252"/>
      <c r="M52" s="252"/>
      <c r="N52" s="252"/>
      <c r="O52" s="253"/>
      <c r="P52" s="254" t="s">
        <v>572</v>
      </c>
      <c r="Q52" s="252"/>
      <c r="R52" s="252"/>
      <c r="S52" s="252"/>
      <c r="T52" s="252"/>
      <c r="U52" s="253"/>
      <c r="V52" s="5"/>
      <c r="W52" s="5"/>
      <c r="X52" s="5"/>
      <c r="Y52" s="5"/>
      <c r="Z52" s="17"/>
      <c r="AA52" s="17"/>
      <c r="AB52" s="5"/>
      <c r="AC52" s="18"/>
      <c r="AD52" s="19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1"/>
      <c r="AP52" s="22"/>
      <c r="AQ52" s="23"/>
      <c r="AR52" s="3" t="s">
        <v>966</v>
      </c>
      <c r="AS52" s="6"/>
      <c r="AT52" s="6"/>
      <c r="AU52" s="91"/>
      <c r="AV52" s="88" t="s">
        <v>474</v>
      </c>
      <c r="AW52" s="89"/>
      <c r="AX52" s="89"/>
      <c r="AY52" s="90"/>
      <c r="AZ52" s="151">
        <f>ROUND(F53*AP53*(1+AT53)+L53*AP53+R53*AP53*(1+AX53),0)</f>
        <v>918</v>
      </c>
      <c r="BA52" s="24" t="s">
        <v>616</v>
      </c>
    </row>
    <row r="53" spans="1:53" s="140" customFormat="1" ht="16.5" customHeight="1">
      <c r="A53" s="13">
        <v>64</v>
      </c>
      <c r="B53" s="14">
        <v>1358</v>
      </c>
      <c r="C53" s="15" t="s">
        <v>772</v>
      </c>
      <c r="D53" s="102"/>
      <c r="E53" s="103"/>
      <c r="F53" s="205">
        <f>'伴_単一日中早朝夜間'!L8</f>
        <v>255</v>
      </c>
      <c r="G53" s="205"/>
      <c r="H53" s="11" t="s">
        <v>905</v>
      </c>
      <c r="I53" s="148"/>
      <c r="J53" s="112" t="s">
        <v>630</v>
      </c>
      <c r="K53" s="105"/>
      <c r="L53" s="205">
        <f>'伴_単一日中早朝夜間'!L16-'伴_単一日中早朝夜間'!L8</f>
        <v>495</v>
      </c>
      <c r="M53" s="205"/>
      <c r="N53" s="11" t="s">
        <v>905</v>
      </c>
      <c r="O53" s="148"/>
      <c r="P53" s="104"/>
      <c r="Q53" s="105"/>
      <c r="R53" s="205">
        <f>'伴_単一日中早朝夜間'!L18-'伴_単一日中早朝夜間'!L16</f>
        <v>83</v>
      </c>
      <c r="S53" s="205"/>
      <c r="T53" s="11" t="s">
        <v>905</v>
      </c>
      <c r="U53" s="152"/>
      <c r="V53" s="11"/>
      <c r="W53" s="11"/>
      <c r="X53" s="11"/>
      <c r="Y53" s="11"/>
      <c r="Z53" s="26"/>
      <c r="AA53" s="26"/>
      <c r="AB53" s="148"/>
      <c r="AC53" s="148"/>
      <c r="AD53" s="152"/>
      <c r="AE53" s="27" t="s">
        <v>869</v>
      </c>
      <c r="AF53" s="11"/>
      <c r="AG53" s="11"/>
      <c r="AH53" s="11"/>
      <c r="AI53" s="11"/>
      <c r="AJ53" s="11"/>
      <c r="AK53" s="11"/>
      <c r="AL53" s="11"/>
      <c r="AM53" s="11"/>
      <c r="AN53" s="11"/>
      <c r="AO53" s="28" t="s">
        <v>470</v>
      </c>
      <c r="AP53" s="271">
        <v>1</v>
      </c>
      <c r="AQ53" s="272"/>
      <c r="AR53" s="147" t="s">
        <v>478</v>
      </c>
      <c r="AS53" s="28" t="s">
        <v>479</v>
      </c>
      <c r="AT53" s="223">
        <v>0.25</v>
      </c>
      <c r="AU53" s="224"/>
      <c r="AV53" s="106" t="s">
        <v>480</v>
      </c>
      <c r="AW53" s="28" t="s">
        <v>479</v>
      </c>
      <c r="AX53" s="223">
        <v>0.25</v>
      </c>
      <c r="AY53" s="224"/>
      <c r="AZ53" s="154">
        <f>ROUND(F53*AP53*(1+AT53)+L53*AP53+R53*AP53*(1+AX53),0)</f>
        <v>918</v>
      </c>
      <c r="BA53" s="98"/>
    </row>
    <row r="54" spans="1:25" ht="16.5" customHeight="1">
      <c r="A54" s="1"/>
      <c r="D54" s="146"/>
      <c r="E54" s="146"/>
      <c r="F54" s="146"/>
      <c r="G54" s="146"/>
      <c r="H54" s="146"/>
      <c r="I54" s="146"/>
      <c r="U54" s="146"/>
      <c r="V54" s="146"/>
      <c r="W54" s="146"/>
      <c r="X54" s="146"/>
      <c r="Y54" s="146"/>
    </row>
    <row r="55" spans="1:53" s="140" customFormat="1" ht="16.5" customHeight="1">
      <c r="A55" s="37"/>
      <c r="B55" s="37"/>
      <c r="C55" s="32"/>
      <c r="D55" s="146"/>
      <c r="H55" s="146"/>
      <c r="I55" s="146"/>
      <c r="J55" s="32"/>
      <c r="K55" s="32"/>
      <c r="L55" s="32"/>
      <c r="M55" s="32"/>
      <c r="N55" s="32"/>
      <c r="R55" s="32"/>
      <c r="S55" s="32"/>
      <c r="T55" s="32"/>
      <c r="U55" s="146"/>
      <c r="V55" s="146"/>
      <c r="W55" s="146"/>
      <c r="X55" s="146"/>
      <c r="Y55" s="146"/>
      <c r="Z55" s="32"/>
      <c r="AA55" s="32"/>
      <c r="AB55" s="32"/>
      <c r="AC55" s="32"/>
      <c r="AD55" s="32"/>
      <c r="AE55" s="35"/>
      <c r="AF55" s="32"/>
      <c r="AG55" s="39"/>
      <c r="AH55" s="40"/>
      <c r="AI55" s="32"/>
      <c r="AJ55" s="32"/>
      <c r="AK55" s="32"/>
      <c r="AL55" s="39"/>
      <c r="AM55" s="40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41"/>
      <c r="BA55" s="146"/>
    </row>
    <row r="56" spans="1:53" s="140" customFormat="1" ht="16.5" customHeight="1">
      <c r="A56" s="37"/>
      <c r="B56" s="37"/>
      <c r="C56" s="32"/>
      <c r="D56" s="146"/>
      <c r="E56" s="39"/>
      <c r="F56" s="39"/>
      <c r="G56" s="35"/>
      <c r="H56" s="146"/>
      <c r="I56" s="146"/>
      <c r="J56" s="32"/>
      <c r="K56" s="32"/>
      <c r="L56" s="32"/>
      <c r="M56" s="32"/>
      <c r="N56" s="32"/>
      <c r="O56" s="146"/>
      <c r="P56" s="146"/>
      <c r="Q56" s="35"/>
      <c r="R56" s="32"/>
      <c r="S56" s="32"/>
      <c r="T56" s="32"/>
      <c r="U56" s="146"/>
      <c r="V56" s="146"/>
      <c r="W56" s="146"/>
      <c r="X56" s="146"/>
      <c r="Y56" s="146"/>
      <c r="Z56" s="32"/>
      <c r="AA56" s="32"/>
      <c r="AB56" s="32"/>
      <c r="AC56" s="32"/>
      <c r="AD56" s="32"/>
      <c r="AE56" s="35"/>
      <c r="AF56" s="32"/>
      <c r="AG56" s="35"/>
      <c r="AH56" s="40"/>
      <c r="AI56" s="32"/>
      <c r="AJ56" s="32"/>
      <c r="AK56" s="32"/>
      <c r="AL56" s="39"/>
      <c r="AM56" s="40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41"/>
      <c r="BA56" s="146"/>
    </row>
    <row r="57" spans="1:53" s="140" customFormat="1" ht="16.5" customHeight="1">
      <c r="A57" s="37"/>
      <c r="B57" s="37"/>
      <c r="C57" s="32"/>
      <c r="D57" s="146"/>
      <c r="E57" s="146"/>
      <c r="F57" s="146"/>
      <c r="G57" s="146"/>
      <c r="H57" s="146"/>
      <c r="I57" s="146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146"/>
      <c r="V57" s="146"/>
      <c r="W57" s="146"/>
      <c r="X57" s="146"/>
      <c r="Y57" s="146"/>
      <c r="Z57" s="32"/>
      <c r="AA57" s="32"/>
      <c r="AB57" s="32"/>
      <c r="AC57" s="32"/>
      <c r="AD57" s="32"/>
      <c r="AE57" s="35"/>
      <c r="AF57" s="32"/>
      <c r="AG57" s="35"/>
      <c r="AH57" s="40"/>
      <c r="AI57" s="32"/>
      <c r="AJ57" s="32"/>
      <c r="AK57" s="32"/>
      <c r="AL57" s="42"/>
      <c r="AM57" s="4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41"/>
      <c r="BA57" s="146"/>
    </row>
    <row r="58" spans="1:53" s="140" customFormat="1" ht="16.5" customHeight="1">
      <c r="A58" s="37"/>
      <c r="B58" s="37"/>
      <c r="C58" s="32"/>
      <c r="G58" s="146"/>
      <c r="H58" s="146"/>
      <c r="I58" s="146"/>
      <c r="J58" s="32"/>
      <c r="K58" s="32"/>
      <c r="L58" s="32"/>
      <c r="M58" s="32"/>
      <c r="N58" s="32"/>
      <c r="O58" s="32"/>
      <c r="P58" s="32"/>
      <c r="Q58" s="32"/>
      <c r="V58" s="146"/>
      <c r="W58" s="146"/>
      <c r="X58" s="146"/>
      <c r="Y58" s="146"/>
      <c r="Z58" s="32"/>
      <c r="AA58" s="32"/>
      <c r="AB58" s="32"/>
      <c r="AC58" s="32"/>
      <c r="AD58" s="43"/>
      <c r="AE58" s="157"/>
      <c r="AF58" s="146"/>
      <c r="AG58" s="157"/>
      <c r="AH58" s="40"/>
      <c r="AI58" s="32"/>
      <c r="AJ58" s="32"/>
      <c r="AK58" s="32"/>
      <c r="AL58" s="39"/>
      <c r="AM58" s="40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41"/>
      <c r="BA58" s="146"/>
    </row>
    <row r="59" spans="1:53" s="140" customFormat="1" ht="16.5" customHeight="1">
      <c r="A59" s="37"/>
      <c r="B59" s="37"/>
      <c r="C59" s="32"/>
      <c r="G59" s="146"/>
      <c r="H59" s="146"/>
      <c r="I59" s="146"/>
      <c r="J59" s="32"/>
      <c r="K59" s="32"/>
      <c r="L59" s="32"/>
      <c r="M59" s="32"/>
      <c r="N59" s="32"/>
      <c r="O59" s="32"/>
      <c r="P59" s="32"/>
      <c r="Q59" s="32"/>
      <c r="V59" s="146"/>
      <c r="W59" s="146"/>
      <c r="X59" s="146"/>
      <c r="Y59" s="146"/>
      <c r="Z59" s="32"/>
      <c r="AA59" s="32"/>
      <c r="AB59" s="32"/>
      <c r="AC59" s="32"/>
      <c r="AD59" s="35"/>
      <c r="AE59" s="39"/>
      <c r="AF59" s="32"/>
      <c r="AG59" s="35"/>
      <c r="AH59" s="40"/>
      <c r="AI59" s="32"/>
      <c r="AJ59" s="32"/>
      <c r="AK59" s="32"/>
      <c r="AL59" s="39"/>
      <c r="AM59" s="40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41"/>
      <c r="BA59" s="146"/>
    </row>
    <row r="60" spans="1:53" s="140" customFormat="1" ht="16.5" customHeight="1">
      <c r="A60" s="37"/>
      <c r="B60" s="37"/>
      <c r="C60" s="32"/>
      <c r="G60" s="146"/>
      <c r="H60" s="146"/>
      <c r="I60" s="146"/>
      <c r="J60" s="32"/>
      <c r="K60" s="32"/>
      <c r="L60" s="32"/>
      <c r="M60" s="32"/>
      <c r="N60" s="32"/>
      <c r="O60" s="32"/>
      <c r="P60" s="32"/>
      <c r="Q60" s="32"/>
      <c r="V60" s="146"/>
      <c r="W60" s="146"/>
      <c r="X60" s="146"/>
      <c r="Y60" s="146"/>
      <c r="Z60" s="32"/>
      <c r="AA60" s="32"/>
      <c r="AB60" s="32"/>
      <c r="AC60" s="32"/>
      <c r="AD60" s="32"/>
      <c r="AE60" s="35"/>
      <c r="AF60" s="32"/>
      <c r="AG60" s="35"/>
      <c r="AH60" s="40"/>
      <c r="AI60" s="32"/>
      <c r="AJ60" s="32"/>
      <c r="AK60" s="32"/>
      <c r="AL60" s="42"/>
      <c r="AM60" s="4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41"/>
      <c r="BA60" s="146"/>
    </row>
    <row r="61" spans="1:53" s="140" customFormat="1" ht="16.5" customHeight="1">
      <c r="A61" s="37"/>
      <c r="B61" s="37"/>
      <c r="C61" s="32"/>
      <c r="G61" s="146"/>
      <c r="H61" s="146"/>
      <c r="I61" s="146"/>
      <c r="J61" s="32"/>
      <c r="K61" s="32"/>
      <c r="L61" s="32"/>
      <c r="M61" s="32"/>
      <c r="N61" s="32"/>
      <c r="O61" s="32"/>
      <c r="P61" s="32"/>
      <c r="Q61" s="32"/>
      <c r="V61" s="146"/>
      <c r="W61" s="146"/>
      <c r="X61" s="146"/>
      <c r="Y61" s="146"/>
      <c r="Z61" s="32"/>
      <c r="AA61" s="32"/>
      <c r="AB61" s="32"/>
      <c r="AC61" s="32"/>
      <c r="AD61" s="32"/>
      <c r="AE61" s="35"/>
      <c r="AF61" s="32"/>
      <c r="AG61" s="39"/>
      <c r="AH61" s="40"/>
      <c r="AI61" s="32"/>
      <c r="AJ61" s="32"/>
      <c r="AK61" s="32"/>
      <c r="AL61" s="39"/>
      <c r="AM61" s="40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41"/>
      <c r="BA61" s="146"/>
    </row>
    <row r="62" spans="4:25" ht="16.5" customHeight="1">
      <c r="D62" s="158"/>
      <c r="E62" s="158"/>
      <c r="F62" s="158"/>
      <c r="G62" s="158"/>
      <c r="H62" s="158"/>
      <c r="I62" s="158"/>
      <c r="U62" s="158"/>
      <c r="V62" s="158"/>
      <c r="W62" s="158"/>
      <c r="X62" s="158"/>
      <c r="Y62" s="158"/>
    </row>
    <row r="63" spans="4:25" ht="16.5" customHeight="1">
      <c r="D63" s="34"/>
      <c r="E63" s="34"/>
      <c r="F63" s="34"/>
      <c r="G63" s="34"/>
      <c r="H63" s="34"/>
      <c r="I63" s="34"/>
      <c r="U63" s="34"/>
      <c r="V63" s="34"/>
      <c r="W63" s="34"/>
      <c r="X63" s="34"/>
      <c r="Y63" s="34"/>
    </row>
    <row r="64" spans="4:25" ht="16.5" customHeight="1">
      <c r="D64" s="34"/>
      <c r="E64" s="34"/>
      <c r="F64" s="34"/>
      <c r="G64" s="34"/>
      <c r="H64" s="34"/>
      <c r="I64" s="34"/>
      <c r="U64" s="34"/>
      <c r="V64" s="34"/>
      <c r="W64" s="34"/>
      <c r="X64" s="34"/>
      <c r="Y64" s="34"/>
    </row>
    <row r="65" spans="4:25" ht="16.5" customHeight="1">
      <c r="D65" s="32"/>
      <c r="E65" s="32"/>
      <c r="F65" s="32"/>
      <c r="G65" s="32"/>
      <c r="H65" s="32"/>
      <c r="I65" s="32"/>
      <c r="U65" s="32"/>
      <c r="V65" s="32"/>
      <c r="W65" s="32"/>
      <c r="X65" s="32"/>
      <c r="Y65" s="32"/>
    </row>
    <row r="66" spans="4:25" ht="16.5" customHeight="1">
      <c r="D66" s="34"/>
      <c r="E66" s="34"/>
      <c r="F66" s="34"/>
      <c r="G66" s="34"/>
      <c r="H66" s="34"/>
      <c r="I66" s="34"/>
      <c r="U66" s="34"/>
      <c r="V66" s="34"/>
      <c r="W66" s="34"/>
      <c r="X66" s="34"/>
      <c r="Y66" s="34"/>
    </row>
    <row r="67" spans="4:25" ht="16.5" customHeight="1">
      <c r="D67" s="34"/>
      <c r="E67" s="34"/>
      <c r="F67" s="34"/>
      <c r="G67" s="34"/>
      <c r="H67" s="34"/>
      <c r="I67" s="34"/>
      <c r="U67" s="34"/>
      <c r="V67" s="34"/>
      <c r="W67" s="34"/>
      <c r="X67" s="34"/>
      <c r="Y67" s="34"/>
    </row>
    <row r="68" spans="4:25" ht="16.5" customHeight="1">
      <c r="D68" s="32"/>
      <c r="E68" s="32"/>
      <c r="F68" s="32"/>
      <c r="G68" s="32"/>
      <c r="H68" s="32"/>
      <c r="I68" s="32"/>
      <c r="U68" s="32"/>
      <c r="V68" s="32"/>
      <c r="W68" s="32"/>
      <c r="X68" s="32"/>
      <c r="Y68" s="32"/>
    </row>
    <row r="69" spans="4:25" ht="16.5" customHeight="1">
      <c r="D69" s="34"/>
      <c r="E69" s="34"/>
      <c r="F69" s="34"/>
      <c r="G69" s="34"/>
      <c r="H69" s="34"/>
      <c r="I69" s="34"/>
      <c r="U69" s="34"/>
      <c r="V69" s="34"/>
      <c r="W69" s="34"/>
      <c r="X69" s="34"/>
      <c r="Y69" s="34"/>
    </row>
  </sheetData>
  <sheetProtection/>
  <mergeCells count="115">
    <mergeCell ref="F9:G9"/>
    <mergeCell ref="AP20:AQ20"/>
    <mergeCell ref="P17:U17"/>
    <mergeCell ref="AP18:AQ18"/>
    <mergeCell ref="AP22:AQ22"/>
    <mergeCell ref="AP14:AQ14"/>
    <mergeCell ref="L14:M14"/>
    <mergeCell ref="R14:S14"/>
    <mergeCell ref="F14:G14"/>
    <mergeCell ref="L11:M11"/>
    <mergeCell ref="AT53:AU53"/>
    <mergeCell ref="AP53:AQ53"/>
    <mergeCell ref="AX53:AY53"/>
    <mergeCell ref="F51:G51"/>
    <mergeCell ref="R51:S51"/>
    <mergeCell ref="F53:G53"/>
    <mergeCell ref="L53:M53"/>
    <mergeCell ref="R53:S53"/>
    <mergeCell ref="P52:U52"/>
    <mergeCell ref="J52:O52"/>
    <mergeCell ref="D52:I52"/>
    <mergeCell ref="L6:M6"/>
    <mergeCell ref="F23:G23"/>
    <mergeCell ref="L23:M23"/>
    <mergeCell ref="L37:M37"/>
    <mergeCell ref="J41:O42"/>
    <mergeCell ref="D41:I42"/>
    <mergeCell ref="D21:I22"/>
    <mergeCell ref="D7:I8"/>
    <mergeCell ref="D45:I45"/>
    <mergeCell ref="R6:S6"/>
    <mergeCell ref="L8:M8"/>
    <mergeCell ref="R8:S8"/>
    <mergeCell ref="J7:O7"/>
    <mergeCell ref="P13:U13"/>
    <mergeCell ref="P15:U15"/>
    <mergeCell ref="R12:S12"/>
    <mergeCell ref="P11:U11"/>
    <mergeCell ref="R22:S22"/>
    <mergeCell ref="AP8:AQ8"/>
    <mergeCell ref="R10:S10"/>
    <mergeCell ref="P7:U7"/>
    <mergeCell ref="P9:U9"/>
    <mergeCell ref="J9:O10"/>
    <mergeCell ref="AP16:AQ16"/>
    <mergeCell ref="R16:S16"/>
    <mergeCell ref="AP10:AQ10"/>
    <mergeCell ref="AP12:AQ12"/>
    <mergeCell ref="R20:S20"/>
    <mergeCell ref="D13:I13"/>
    <mergeCell ref="J13:O13"/>
    <mergeCell ref="P21:U21"/>
    <mergeCell ref="P19:U19"/>
    <mergeCell ref="R18:S18"/>
    <mergeCell ref="D15:I16"/>
    <mergeCell ref="J15:O16"/>
    <mergeCell ref="J21:O22"/>
    <mergeCell ref="F17:G17"/>
    <mergeCell ref="R24:S24"/>
    <mergeCell ref="P25:U25"/>
    <mergeCell ref="P27:U27"/>
    <mergeCell ref="AX25:AY25"/>
    <mergeCell ref="AT25:AU25"/>
    <mergeCell ref="AV23:AY24"/>
    <mergeCell ref="AR23:AU24"/>
    <mergeCell ref="P23:U23"/>
    <mergeCell ref="AP24:AQ24"/>
    <mergeCell ref="R28:S28"/>
    <mergeCell ref="AP28:AQ28"/>
    <mergeCell ref="F26:G26"/>
    <mergeCell ref="L26:M26"/>
    <mergeCell ref="R26:S26"/>
    <mergeCell ref="AP26:AQ26"/>
    <mergeCell ref="D27:I28"/>
    <mergeCell ref="J27:O28"/>
    <mergeCell ref="AP30:AQ30"/>
    <mergeCell ref="R30:S30"/>
    <mergeCell ref="F29:G29"/>
    <mergeCell ref="L29:M29"/>
    <mergeCell ref="P29:U29"/>
    <mergeCell ref="AP36:AQ36"/>
    <mergeCell ref="R32:S32"/>
    <mergeCell ref="AP34:AQ34"/>
    <mergeCell ref="AP32:AQ32"/>
    <mergeCell ref="R36:S36"/>
    <mergeCell ref="AP38:AQ38"/>
    <mergeCell ref="R38:S38"/>
    <mergeCell ref="AP44:AQ44"/>
    <mergeCell ref="R44:S44"/>
    <mergeCell ref="R40:S40"/>
    <mergeCell ref="AP42:AQ42"/>
    <mergeCell ref="R42:S42"/>
    <mergeCell ref="P39:U39"/>
    <mergeCell ref="P43:U43"/>
    <mergeCell ref="AP40:AQ40"/>
    <mergeCell ref="F43:G43"/>
    <mergeCell ref="L43:M43"/>
    <mergeCell ref="F37:G37"/>
    <mergeCell ref="R34:S34"/>
    <mergeCell ref="AP46:AQ46"/>
    <mergeCell ref="P45:U45"/>
    <mergeCell ref="J45:O45"/>
    <mergeCell ref="F46:G46"/>
    <mergeCell ref="L46:M46"/>
    <mergeCell ref="R46:S46"/>
    <mergeCell ref="L17:M17"/>
    <mergeCell ref="D25:I25"/>
    <mergeCell ref="J25:O25"/>
    <mergeCell ref="D35:I36"/>
    <mergeCell ref="J35:O36"/>
    <mergeCell ref="P41:U41"/>
    <mergeCell ref="P31:U31"/>
    <mergeCell ref="P33:U33"/>
    <mergeCell ref="P35:U35"/>
    <mergeCell ref="P37:U37"/>
  </mergeCells>
  <printOptions horizontalCentered="1" verticalCentered="1"/>
  <pageMargins left="0.2" right="0.2" top="0.3937007874015748" bottom="0.3937007874015748" header="0.5118110236220472" footer="0.31496062992125984"/>
  <pageSetup blackAndWhite="1" firstPageNumber="6" useFirstPageNumber="1" horizontalDpi="600" verticalDpi="600" orientation="portrait" paperSize="9" scale="50" r:id="rId1"/>
  <headerFooter alignWithMargins="0">
    <oddFooter>&amp;C&amp;"ＦＡ 丸ゴシックＭ,標準"&amp;P</oddFooter>
  </headerFooter>
  <rowBreaks count="1" manualBreakCount="1">
    <brk id="54" max="4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AU94"/>
  <sheetViews>
    <sheetView zoomScaleSheetLayoutView="75" workbookViewId="0" topLeftCell="B72">
      <selection activeCell="AS91" sqref="AS91"/>
    </sheetView>
  </sheetViews>
  <sheetFormatPr defaultColWidth="9.00390625" defaultRowHeight="16.5" customHeight="1"/>
  <cols>
    <col min="1" max="1" width="4.625" style="138" customWidth="1"/>
    <col min="2" max="2" width="7.625" style="138" customWidth="1"/>
    <col min="3" max="3" width="35.625" style="2" customWidth="1"/>
    <col min="4" max="10" width="2.375" style="138" customWidth="1"/>
    <col min="11" max="11" width="2.375" style="2" customWidth="1"/>
    <col min="12" max="13" width="3.25390625" style="2" customWidth="1"/>
    <col min="14" max="16" width="2.375" style="2" customWidth="1"/>
    <col min="17" max="20" width="2.375" style="138" customWidth="1"/>
    <col min="21" max="22" width="2.375" style="139" customWidth="1"/>
    <col min="23" max="23" width="2.375" style="138" customWidth="1"/>
    <col min="24" max="25" width="2.375" style="139" customWidth="1"/>
    <col min="26" max="44" width="2.375" style="138" customWidth="1"/>
    <col min="45" max="46" width="8.625" style="138" customWidth="1"/>
    <col min="47" max="47" width="2.75390625" style="138" customWidth="1"/>
    <col min="48" max="16384" width="9.00390625" style="138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15" ht="16.5" customHeight="1">
      <c r="A4" s="1"/>
      <c r="B4" s="130" t="s">
        <v>508</v>
      </c>
      <c r="C4" s="53"/>
      <c r="D4" s="140"/>
      <c r="E4" s="140"/>
      <c r="F4" s="140"/>
      <c r="G4" s="140"/>
      <c r="H4" s="140"/>
      <c r="I4" s="140"/>
      <c r="J4" s="140"/>
      <c r="K4" s="53"/>
      <c r="L4" s="53"/>
      <c r="M4" s="53"/>
      <c r="N4" s="53"/>
      <c r="O4" s="53"/>
    </row>
    <row r="5" spans="1:47" s="140" customFormat="1" ht="16.5" customHeight="1">
      <c r="A5" s="3" t="s">
        <v>464</v>
      </c>
      <c r="B5" s="141"/>
      <c r="C5" s="4" t="s">
        <v>894</v>
      </c>
      <c r="D5" s="142"/>
      <c r="E5" s="143"/>
      <c r="F5" s="143"/>
      <c r="G5" s="143"/>
      <c r="H5" s="143"/>
      <c r="I5" s="143"/>
      <c r="J5" s="143"/>
      <c r="K5" s="5"/>
      <c r="L5" s="5"/>
      <c r="M5" s="5"/>
      <c r="N5" s="5"/>
      <c r="O5" s="5"/>
      <c r="P5" s="5"/>
      <c r="Q5" s="143"/>
      <c r="R5" s="143"/>
      <c r="S5" s="143"/>
      <c r="T5" s="6"/>
      <c r="U5" s="144"/>
      <c r="V5" s="144"/>
      <c r="W5" s="143"/>
      <c r="X5" s="145" t="s">
        <v>895</v>
      </c>
      <c r="Y5" s="144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7" t="s">
        <v>896</v>
      </c>
      <c r="AT5" s="7" t="s">
        <v>897</v>
      </c>
      <c r="AU5" s="146"/>
    </row>
    <row r="6" spans="1:47" s="140" customFormat="1" ht="16.5" customHeight="1">
      <c r="A6" s="8" t="s">
        <v>898</v>
      </c>
      <c r="B6" s="9" t="s">
        <v>899</v>
      </c>
      <c r="C6" s="10"/>
      <c r="D6" s="147"/>
      <c r="E6" s="148"/>
      <c r="F6" s="148"/>
      <c r="G6" s="148"/>
      <c r="H6" s="148"/>
      <c r="I6" s="148"/>
      <c r="J6" s="148"/>
      <c r="K6" s="11"/>
      <c r="L6" s="11"/>
      <c r="M6" s="11"/>
      <c r="N6" s="11"/>
      <c r="O6" s="11"/>
      <c r="P6" s="11"/>
      <c r="Q6" s="148"/>
      <c r="R6" s="148"/>
      <c r="S6" s="148"/>
      <c r="T6" s="148"/>
      <c r="U6" s="149"/>
      <c r="V6" s="149"/>
      <c r="W6" s="148"/>
      <c r="X6" s="149"/>
      <c r="Y6" s="149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2" t="s">
        <v>900</v>
      </c>
      <c r="AT6" s="12" t="s">
        <v>901</v>
      </c>
      <c r="AU6" s="146"/>
    </row>
    <row r="7" spans="1:46" s="140" customFormat="1" ht="16.5" customHeight="1">
      <c r="A7" s="13">
        <v>64</v>
      </c>
      <c r="B7" s="14">
        <v>1359</v>
      </c>
      <c r="C7" s="15" t="s">
        <v>773</v>
      </c>
      <c r="D7" s="192" t="s">
        <v>574</v>
      </c>
      <c r="E7" s="193"/>
      <c r="F7" s="193"/>
      <c r="G7" s="193"/>
      <c r="H7" s="193"/>
      <c r="I7" s="193"/>
      <c r="J7" s="193"/>
      <c r="K7" s="193"/>
      <c r="L7" s="150"/>
      <c r="M7" s="150"/>
      <c r="N7" s="150"/>
      <c r="O7" s="16"/>
      <c r="P7" s="5"/>
      <c r="Q7" s="5"/>
      <c r="R7" s="5"/>
      <c r="S7" s="5"/>
      <c r="T7" s="17"/>
      <c r="U7" s="17"/>
      <c r="V7" s="143"/>
      <c r="W7" s="5"/>
      <c r="X7" s="18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1"/>
      <c r="AQ7" s="22"/>
      <c r="AR7" s="23"/>
      <c r="AS7" s="151">
        <f>ROUND(L8,0)</f>
        <v>83</v>
      </c>
      <c r="AT7" s="24" t="s">
        <v>575</v>
      </c>
    </row>
    <row r="8" spans="1:46" s="140" customFormat="1" ht="16.5" customHeight="1">
      <c r="A8" s="13">
        <v>64</v>
      </c>
      <c r="B8" s="14">
        <v>1360</v>
      </c>
      <c r="C8" s="15" t="s">
        <v>774</v>
      </c>
      <c r="D8" s="207"/>
      <c r="E8" s="208"/>
      <c r="F8" s="208"/>
      <c r="G8" s="208"/>
      <c r="H8" s="208"/>
      <c r="I8" s="208"/>
      <c r="J8" s="208"/>
      <c r="K8" s="208"/>
      <c r="L8" s="191">
        <v>83</v>
      </c>
      <c r="M8" s="191"/>
      <c r="N8" s="32" t="s">
        <v>905</v>
      </c>
      <c r="O8" s="33"/>
      <c r="P8" s="25"/>
      <c r="Q8" s="11"/>
      <c r="R8" s="11"/>
      <c r="S8" s="11"/>
      <c r="T8" s="26"/>
      <c r="U8" s="26"/>
      <c r="V8" s="148"/>
      <c r="W8" s="148"/>
      <c r="X8" s="148"/>
      <c r="Y8" s="152"/>
      <c r="Z8" s="27" t="s">
        <v>869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28" t="s">
        <v>618</v>
      </c>
      <c r="AQ8" s="188">
        <v>1</v>
      </c>
      <c r="AR8" s="189"/>
      <c r="AS8" s="151">
        <f>ROUND(L8*AQ8,0)</f>
        <v>83</v>
      </c>
      <c r="AT8" s="29"/>
    </row>
    <row r="9" spans="1:46" s="140" customFormat="1" ht="16.5" customHeight="1">
      <c r="A9" s="13">
        <v>64</v>
      </c>
      <c r="B9" s="14">
        <v>1361</v>
      </c>
      <c r="C9" s="15" t="s">
        <v>775</v>
      </c>
      <c r="D9" s="192" t="s">
        <v>577</v>
      </c>
      <c r="E9" s="193"/>
      <c r="F9" s="193"/>
      <c r="G9" s="193"/>
      <c r="H9" s="193"/>
      <c r="I9" s="193"/>
      <c r="J9" s="193"/>
      <c r="K9" s="193"/>
      <c r="L9" s="80"/>
      <c r="M9" s="80"/>
      <c r="N9" s="80"/>
      <c r="O9" s="16"/>
      <c r="P9" s="5"/>
      <c r="Q9" s="5"/>
      <c r="R9" s="5"/>
      <c r="S9" s="5"/>
      <c r="T9" s="17"/>
      <c r="U9" s="17"/>
      <c r="V9" s="143"/>
      <c r="W9" s="5"/>
      <c r="X9" s="18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1"/>
      <c r="AQ9" s="22"/>
      <c r="AR9" s="23"/>
      <c r="AS9" s="151">
        <f>ROUND(L10,0)</f>
        <v>166</v>
      </c>
      <c r="AT9" s="29"/>
    </row>
    <row r="10" spans="1:46" s="140" customFormat="1" ht="16.5" customHeight="1">
      <c r="A10" s="13">
        <v>64</v>
      </c>
      <c r="B10" s="14">
        <v>1362</v>
      </c>
      <c r="C10" s="15" t="s">
        <v>776</v>
      </c>
      <c r="D10" s="207"/>
      <c r="E10" s="208"/>
      <c r="F10" s="208"/>
      <c r="G10" s="208"/>
      <c r="H10" s="208"/>
      <c r="I10" s="208"/>
      <c r="J10" s="208"/>
      <c r="K10" s="208"/>
      <c r="L10" s="191">
        <v>166</v>
      </c>
      <c r="M10" s="191"/>
      <c r="N10" s="32" t="s">
        <v>905</v>
      </c>
      <c r="O10" s="33"/>
      <c r="P10" s="25"/>
      <c r="Q10" s="11"/>
      <c r="R10" s="11"/>
      <c r="S10" s="11"/>
      <c r="T10" s="26"/>
      <c r="U10" s="26"/>
      <c r="V10" s="148"/>
      <c r="W10" s="148"/>
      <c r="X10" s="148"/>
      <c r="Y10" s="152"/>
      <c r="Z10" s="27" t="s">
        <v>869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28" t="s">
        <v>618</v>
      </c>
      <c r="AQ10" s="188">
        <v>1</v>
      </c>
      <c r="AR10" s="189"/>
      <c r="AS10" s="151">
        <f>ROUND(L10*AQ10,0)</f>
        <v>166</v>
      </c>
      <c r="AT10" s="29"/>
    </row>
    <row r="11" spans="1:46" s="140" customFormat="1" ht="16.5" customHeight="1">
      <c r="A11" s="13">
        <v>64</v>
      </c>
      <c r="B11" s="14">
        <v>1363</v>
      </c>
      <c r="C11" s="15" t="s">
        <v>777</v>
      </c>
      <c r="D11" s="192" t="s">
        <v>578</v>
      </c>
      <c r="E11" s="193"/>
      <c r="F11" s="193"/>
      <c r="G11" s="193"/>
      <c r="H11" s="193"/>
      <c r="I11" s="193"/>
      <c r="J11" s="193"/>
      <c r="K11" s="193"/>
      <c r="L11" s="85"/>
      <c r="M11" s="85"/>
      <c r="N11" s="85"/>
      <c r="O11" s="16"/>
      <c r="P11" s="5"/>
      <c r="Q11" s="5"/>
      <c r="R11" s="5"/>
      <c r="S11" s="5"/>
      <c r="T11" s="17"/>
      <c r="U11" s="17"/>
      <c r="V11" s="143"/>
      <c r="W11" s="5"/>
      <c r="X11" s="18"/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1"/>
      <c r="AQ11" s="22"/>
      <c r="AR11" s="23"/>
      <c r="AS11" s="151">
        <f>ROUND(L12,0)</f>
        <v>249</v>
      </c>
      <c r="AT11" s="29"/>
    </row>
    <row r="12" spans="1:46" s="140" customFormat="1" ht="16.5" customHeight="1">
      <c r="A12" s="13">
        <v>64</v>
      </c>
      <c r="B12" s="14">
        <v>1364</v>
      </c>
      <c r="C12" s="15" t="s">
        <v>778</v>
      </c>
      <c r="D12" s="207"/>
      <c r="E12" s="208"/>
      <c r="F12" s="208"/>
      <c r="G12" s="208"/>
      <c r="H12" s="208"/>
      <c r="I12" s="208"/>
      <c r="J12" s="208"/>
      <c r="K12" s="208"/>
      <c r="L12" s="191">
        <v>249</v>
      </c>
      <c r="M12" s="191"/>
      <c r="N12" s="32" t="s">
        <v>905</v>
      </c>
      <c r="O12" s="33"/>
      <c r="P12" s="25"/>
      <c r="Q12" s="11"/>
      <c r="R12" s="11"/>
      <c r="S12" s="11"/>
      <c r="T12" s="26"/>
      <c r="U12" s="26"/>
      <c r="V12" s="148"/>
      <c r="W12" s="148"/>
      <c r="X12" s="148"/>
      <c r="Y12" s="152"/>
      <c r="Z12" s="27" t="s">
        <v>869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28" t="s">
        <v>618</v>
      </c>
      <c r="AQ12" s="188">
        <v>1</v>
      </c>
      <c r="AR12" s="189"/>
      <c r="AS12" s="151">
        <f>ROUND(L12*AQ12,0)</f>
        <v>249</v>
      </c>
      <c r="AT12" s="29"/>
    </row>
    <row r="13" spans="1:46" s="140" customFormat="1" ht="16.5" customHeight="1">
      <c r="A13" s="13">
        <v>64</v>
      </c>
      <c r="B13" s="14">
        <v>1365</v>
      </c>
      <c r="C13" s="15" t="s">
        <v>779</v>
      </c>
      <c r="D13" s="192" t="s">
        <v>579</v>
      </c>
      <c r="E13" s="193"/>
      <c r="F13" s="193"/>
      <c r="G13" s="193"/>
      <c r="H13" s="193"/>
      <c r="I13" s="193"/>
      <c r="J13" s="193"/>
      <c r="K13" s="193"/>
      <c r="L13" s="85"/>
      <c r="M13" s="85"/>
      <c r="N13" s="85"/>
      <c r="O13" s="16"/>
      <c r="P13" s="5"/>
      <c r="Q13" s="5"/>
      <c r="R13" s="5"/>
      <c r="S13" s="5"/>
      <c r="T13" s="17"/>
      <c r="U13" s="17"/>
      <c r="V13" s="143"/>
      <c r="W13" s="5"/>
      <c r="X13" s="18"/>
      <c r="Y13" s="1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1"/>
      <c r="AQ13" s="22"/>
      <c r="AR13" s="23"/>
      <c r="AS13" s="151">
        <f>ROUND(L14,0)</f>
        <v>332</v>
      </c>
      <c r="AT13" s="29"/>
    </row>
    <row r="14" spans="1:46" s="140" customFormat="1" ht="16.5" customHeight="1">
      <c r="A14" s="13">
        <v>64</v>
      </c>
      <c r="B14" s="14">
        <v>1366</v>
      </c>
      <c r="C14" s="15" t="s">
        <v>780</v>
      </c>
      <c r="D14" s="207"/>
      <c r="E14" s="208"/>
      <c r="F14" s="208"/>
      <c r="G14" s="208"/>
      <c r="H14" s="208"/>
      <c r="I14" s="208"/>
      <c r="J14" s="208"/>
      <c r="K14" s="208"/>
      <c r="L14" s="191">
        <v>332</v>
      </c>
      <c r="M14" s="191"/>
      <c r="N14" s="32" t="s">
        <v>905</v>
      </c>
      <c r="O14" s="33"/>
      <c r="P14" s="25"/>
      <c r="Q14" s="11"/>
      <c r="R14" s="11"/>
      <c r="S14" s="11"/>
      <c r="T14" s="26"/>
      <c r="U14" s="26"/>
      <c r="V14" s="148"/>
      <c r="W14" s="148"/>
      <c r="X14" s="148"/>
      <c r="Y14" s="152"/>
      <c r="Z14" s="27" t="s">
        <v>869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28" t="s">
        <v>618</v>
      </c>
      <c r="AQ14" s="188">
        <v>1</v>
      </c>
      <c r="AR14" s="189"/>
      <c r="AS14" s="151">
        <f>ROUND(L14*AQ14,0)</f>
        <v>332</v>
      </c>
      <c r="AT14" s="29"/>
    </row>
    <row r="15" spans="1:46" s="140" customFormat="1" ht="16.5" customHeight="1">
      <c r="A15" s="13">
        <v>64</v>
      </c>
      <c r="B15" s="14">
        <v>1367</v>
      </c>
      <c r="C15" s="15" t="s">
        <v>781</v>
      </c>
      <c r="D15" s="192" t="s">
        <v>580</v>
      </c>
      <c r="E15" s="193"/>
      <c r="F15" s="193"/>
      <c r="G15" s="193"/>
      <c r="H15" s="193"/>
      <c r="I15" s="193"/>
      <c r="J15" s="193"/>
      <c r="K15" s="193"/>
      <c r="L15" s="85"/>
      <c r="M15" s="85"/>
      <c r="N15" s="85"/>
      <c r="O15" s="16"/>
      <c r="P15" s="5"/>
      <c r="Q15" s="5"/>
      <c r="R15" s="5"/>
      <c r="S15" s="5"/>
      <c r="T15" s="17"/>
      <c r="U15" s="17"/>
      <c r="V15" s="143"/>
      <c r="W15" s="5"/>
      <c r="X15" s="18"/>
      <c r="Y15" s="1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1"/>
      <c r="AQ15" s="22"/>
      <c r="AR15" s="23"/>
      <c r="AS15" s="151">
        <f>ROUND(L16,0)</f>
        <v>415</v>
      </c>
      <c r="AT15" s="29"/>
    </row>
    <row r="16" spans="1:46" s="140" customFormat="1" ht="16.5" customHeight="1">
      <c r="A16" s="13">
        <v>64</v>
      </c>
      <c r="B16" s="14">
        <v>1368</v>
      </c>
      <c r="C16" s="15" t="s">
        <v>782</v>
      </c>
      <c r="D16" s="207"/>
      <c r="E16" s="208"/>
      <c r="F16" s="208"/>
      <c r="G16" s="208"/>
      <c r="H16" s="208"/>
      <c r="I16" s="208"/>
      <c r="J16" s="208"/>
      <c r="K16" s="208"/>
      <c r="L16" s="191">
        <v>415</v>
      </c>
      <c r="M16" s="191"/>
      <c r="N16" s="32" t="s">
        <v>905</v>
      </c>
      <c r="O16" s="33"/>
      <c r="P16" s="25"/>
      <c r="Q16" s="11"/>
      <c r="R16" s="11"/>
      <c r="S16" s="11"/>
      <c r="T16" s="26"/>
      <c r="U16" s="26"/>
      <c r="V16" s="148"/>
      <c r="W16" s="148"/>
      <c r="X16" s="148"/>
      <c r="Y16" s="152"/>
      <c r="Z16" s="27" t="s">
        <v>869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28" t="s">
        <v>618</v>
      </c>
      <c r="AQ16" s="188">
        <v>1</v>
      </c>
      <c r="AR16" s="189"/>
      <c r="AS16" s="151">
        <f>ROUND(L16*AQ16,0)</f>
        <v>415</v>
      </c>
      <c r="AT16" s="29"/>
    </row>
    <row r="17" spans="1:46" s="140" customFormat="1" ht="16.5" customHeight="1">
      <c r="A17" s="13">
        <v>64</v>
      </c>
      <c r="B17" s="14">
        <v>1369</v>
      </c>
      <c r="C17" s="15" t="s">
        <v>783</v>
      </c>
      <c r="D17" s="192" t="s">
        <v>581</v>
      </c>
      <c r="E17" s="193"/>
      <c r="F17" s="193"/>
      <c r="G17" s="193"/>
      <c r="H17" s="193"/>
      <c r="I17" s="193"/>
      <c r="J17" s="193"/>
      <c r="K17" s="193"/>
      <c r="L17" s="85"/>
      <c r="M17" s="85"/>
      <c r="N17" s="85"/>
      <c r="O17" s="16"/>
      <c r="P17" s="5"/>
      <c r="Q17" s="5"/>
      <c r="R17" s="5"/>
      <c r="S17" s="5"/>
      <c r="T17" s="17"/>
      <c r="U17" s="17"/>
      <c r="V17" s="143"/>
      <c r="W17" s="5"/>
      <c r="X17" s="18"/>
      <c r="Y17" s="1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1"/>
      <c r="AQ17" s="22"/>
      <c r="AR17" s="23"/>
      <c r="AS17" s="151">
        <f>ROUND(L18,0)</f>
        <v>498</v>
      </c>
      <c r="AT17" s="29"/>
    </row>
    <row r="18" spans="1:46" s="140" customFormat="1" ht="16.5" customHeight="1">
      <c r="A18" s="13">
        <v>64</v>
      </c>
      <c r="B18" s="14">
        <v>1370</v>
      </c>
      <c r="C18" s="15" t="s">
        <v>784</v>
      </c>
      <c r="D18" s="207"/>
      <c r="E18" s="208"/>
      <c r="F18" s="208"/>
      <c r="G18" s="208"/>
      <c r="H18" s="208"/>
      <c r="I18" s="208"/>
      <c r="J18" s="208"/>
      <c r="K18" s="208"/>
      <c r="L18" s="191">
        <v>498</v>
      </c>
      <c r="M18" s="191"/>
      <c r="N18" s="32" t="s">
        <v>905</v>
      </c>
      <c r="O18" s="33"/>
      <c r="P18" s="25"/>
      <c r="Q18" s="11"/>
      <c r="R18" s="11"/>
      <c r="S18" s="11"/>
      <c r="T18" s="26"/>
      <c r="U18" s="26"/>
      <c r="V18" s="148"/>
      <c r="W18" s="148"/>
      <c r="X18" s="148"/>
      <c r="Y18" s="152"/>
      <c r="Z18" s="27" t="s">
        <v>869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28" t="s">
        <v>618</v>
      </c>
      <c r="AQ18" s="188">
        <v>1</v>
      </c>
      <c r="AR18" s="189"/>
      <c r="AS18" s="151">
        <f>ROUND(L18*AQ18,0)</f>
        <v>498</v>
      </c>
      <c r="AT18" s="29"/>
    </row>
    <row r="19" spans="1:46" s="140" customFormat="1" ht="16.5" customHeight="1">
      <c r="A19" s="13">
        <v>64</v>
      </c>
      <c r="B19" s="14">
        <v>1371</v>
      </c>
      <c r="C19" s="15" t="s">
        <v>785</v>
      </c>
      <c r="D19" s="192" t="s">
        <v>582</v>
      </c>
      <c r="E19" s="193"/>
      <c r="F19" s="193"/>
      <c r="G19" s="193"/>
      <c r="H19" s="193"/>
      <c r="I19" s="193"/>
      <c r="J19" s="193"/>
      <c r="K19" s="193"/>
      <c r="L19" s="85"/>
      <c r="M19" s="85"/>
      <c r="N19" s="85"/>
      <c r="O19" s="16"/>
      <c r="P19" s="5"/>
      <c r="Q19" s="5"/>
      <c r="R19" s="5"/>
      <c r="S19" s="5"/>
      <c r="T19" s="17"/>
      <c r="U19" s="17"/>
      <c r="V19" s="143"/>
      <c r="W19" s="5"/>
      <c r="X19" s="18"/>
      <c r="Y19" s="19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1"/>
      <c r="AQ19" s="22"/>
      <c r="AR19" s="23"/>
      <c r="AS19" s="151">
        <f>ROUND(L20,0)</f>
        <v>581</v>
      </c>
      <c r="AT19" s="29"/>
    </row>
    <row r="20" spans="1:46" s="140" customFormat="1" ht="16.5" customHeight="1">
      <c r="A20" s="13">
        <v>64</v>
      </c>
      <c r="B20" s="14">
        <v>1372</v>
      </c>
      <c r="C20" s="15" t="s">
        <v>786</v>
      </c>
      <c r="D20" s="207"/>
      <c r="E20" s="208"/>
      <c r="F20" s="208"/>
      <c r="G20" s="208"/>
      <c r="H20" s="208"/>
      <c r="I20" s="208"/>
      <c r="J20" s="208"/>
      <c r="K20" s="208"/>
      <c r="L20" s="191">
        <v>581</v>
      </c>
      <c r="M20" s="191"/>
      <c r="N20" s="32" t="s">
        <v>905</v>
      </c>
      <c r="O20" s="33"/>
      <c r="P20" s="25"/>
      <c r="Q20" s="11"/>
      <c r="R20" s="11"/>
      <c r="S20" s="11"/>
      <c r="T20" s="26"/>
      <c r="U20" s="26"/>
      <c r="V20" s="148"/>
      <c r="W20" s="148"/>
      <c r="X20" s="148"/>
      <c r="Y20" s="152"/>
      <c r="Z20" s="27" t="s">
        <v>869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28" t="s">
        <v>618</v>
      </c>
      <c r="AQ20" s="188">
        <v>1</v>
      </c>
      <c r="AR20" s="189"/>
      <c r="AS20" s="151">
        <f>ROUND(L20*AQ20,0)</f>
        <v>581</v>
      </c>
      <c r="AT20" s="29"/>
    </row>
    <row r="21" spans="1:46" s="140" customFormat="1" ht="16.5" customHeight="1">
      <c r="A21" s="13">
        <v>64</v>
      </c>
      <c r="B21" s="14">
        <v>1373</v>
      </c>
      <c r="C21" s="15" t="s">
        <v>787</v>
      </c>
      <c r="D21" s="192" t="s">
        <v>583</v>
      </c>
      <c r="E21" s="193"/>
      <c r="F21" s="193"/>
      <c r="G21" s="193"/>
      <c r="H21" s="193"/>
      <c r="I21" s="193"/>
      <c r="J21" s="193"/>
      <c r="K21" s="193"/>
      <c r="L21" s="85"/>
      <c r="M21" s="85"/>
      <c r="N21" s="85"/>
      <c r="O21" s="16"/>
      <c r="P21" s="5"/>
      <c r="Q21" s="5"/>
      <c r="R21" s="5"/>
      <c r="S21" s="5"/>
      <c r="T21" s="17"/>
      <c r="U21" s="17"/>
      <c r="V21" s="143"/>
      <c r="W21" s="5"/>
      <c r="X21" s="18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  <c r="AQ21" s="22"/>
      <c r="AR21" s="23"/>
      <c r="AS21" s="151">
        <f>ROUND(L22,0)</f>
        <v>664</v>
      </c>
      <c r="AT21" s="29"/>
    </row>
    <row r="22" spans="1:46" s="140" customFormat="1" ht="16.5" customHeight="1">
      <c r="A22" s="13">
        <v>64</v>
      </c>
      <c r="B22" s="14">
        <v>1374</v>
      </c>
      <c r="C22" s="15" t="s">
        <v>788</v>
      </c>
      <c r="D22" s="207"/>
      <c r="E22" s="208"/>
      <c r="F22" s="208"/>
      <c r="G22" s="208"/>
      <c r="H22" s="208"/>
      <c r="I22" s="208"/>
      <c r="J22" s="208"/>
      <c r="K22" s="208"/>
      <c r="L22" s="191">
        <v>664</v>
      </c>
      <c r="M22" s="191"/>
      <c r="N22" s="32" t="s">
        <v>905</v>
      </c>
      <c r="O22" s="33"/>
      <c r="P22" s="25"/>
      <c r="Q22" s="11"/>
      <c r="R22" s="11"/>
      <c r="S22" s="11"/>
      <c r="T22" s="26"/>
      <c r="U22" s="26"/>
      <c r="V22" s="148"/>
      <c r="W22" s="148"/>
      <c r="X22" s="148"/>
      <c r="Y22" s="152"/>
      <c r="Z22" s="27" t="s">
        <v>869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28" t="s">
        <v>618</v>
      </c>
      <c r="AQ22" s="188">
        <v>1</v>
      </c>
      <c r="AR22" s="189"/>
      <c r="AS22" s="151">
        <f>ROUND(L22*AQ22,0)</f>
        <v>664</v>
      </c>
      <c r="AT22" s="29"/>
    </row>
    <row r="23" spans="1:46" s="140" customFormat="1" ht="16.5" customHeight="1">
      <c r="A23" s="13">
        <v>64</v>
      </c>
      <c r="B23" s="14">
        <v>1375</v>
      </c>
      <c r="C23" s="15" t="s">
        <v>789</v>
      </c>
      <c r="D23" s="192" t="s">
        <v>584</v>
      </c>
      <c r="E23" s="193"/>
      <c r="F23" s="193"/>
      <c r="G23" s="193"/>
      <c r="H23" s="193"/>
      <c r="I23" s="193"/>
      <c r="J23" s="193"/>
      <c r="K23" s="193"/>
      <c r="L23" s="85"/>
      <c r="M23" s="85"/>
      <c r="N23" s="85"/>
      <c r="O23" s="16"/>
      <c r="P23" s="5"/>
      <c r="Q23" s="5"/>
      <c r="R23" s="5"/>
      <c r="S23" s="5"/>
      <c r="T23" s="17"/>
      <c r="U23" s="17"/>
      <c r="V23" s="143"/>
      <c r="W23" s="5"/>
      <c r="X23" s="18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1"/>
      <c r="AQ23" s="22"/>
      <c r="AR23" s="23"/>
      <c r="AS23" s="151">
        <f>ROUND(L24,0)</f>
        <v>747</v>
      </c>
      <c r="AT23" s="29"/>
    </row>
    <row r="24" spans="1:46" s="140" customFormat="1" ht="16.5" customHeight="1">
      <c r="A24" s="13">
        <v>64</v>
      </c>
      <c r="B24" s="14">
        <v>1376</v>
      </c>
      <c r="C24" s="15" t="s">
        <v>790</v>
      </c>
      <c r="D24" s="207"/>
      <c r="E24" s="208"/>
      <c r="F24" s="208"/>
      <c r="G24" s="208"/>
      <c r="H24" s="208"/>
      <c r="I24" s="208"/>
      <c r="J24" s="208"/>
      <c r="K24" s="208"/>
      <c r="L24" s="191">
        <v>747</v>
      </c>
      <c r="M24" s="191"/>
      <c r="N24" s="32" t="s">
        <v>905</v>
      </c>
      <c r="O24" s="33"/>
      <c r="P24" s="25"/>
      <c r="Q24" s="11"/>
      <c r="R24" s="11"/>
      <c r="S24" s="11"/>
      <c r="T24" s="26"/>
      <c r="U24" s="26"/>
      <c r="V24" s="148"/>
      <c r="W24" s="148"/>
      <c r="X24" s="148"/>
      <c r="Y24" s="152"/>
      <c r="Z24" s="27" t="s">
        <v>869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28" t="s">
        <v>618</v>
      </c>
      <c r="AQ24" s="188">
        <v>1</v>
      </c>
      <c r="AR24" s="189"/>
      <c r="AS24" s="151">
        <f>ROUND(L24*AQ24,0)</f>
        <v>747</v>
      </c>
      <c r="AT24" s="29"/>
    </row>
    <row r="25" spans="1:46" s="140" customFormat="1" ht="16.5" customHeight="1">
      <c r="A25" s="13">
        <v>64</v>
      </c>
      <c r="B25" s="14">
        <v>1377</v>
      </c>
      <c r="C25" s="15" t="s">
        <v>791</v>
      </c>
      <c r="D25" s="192" t="s">
        <v>585</v>
      </c>
      <c r="E25" s="193"/>
      <c r="F25" s="193"/>
      <c r="G25" s="193"/>
      <c r="H25" s="193"/>
      <c r="I25" s="193"/>
      <c r="J25" s="193"/>
      <c r="K25" s="193"/>
      <c r="L25" s="85"/>
      <c r="M25" s="85"/>
      <c r="N25" s="85"/>
      <c r="O25" s="16"/>
      <c r="P25" s="5"/>
      <c r="Q25" s="5"/>
      <c r="R25" s="5"/>
      <c r="S25" s="5"/>
      <c r="T25" s="17"/>
      <c r="U25" s="17"/>
      <c r="V25" s="143"/>
      <c r="W25" s="5"/>
      <c r="X25" s="18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1"/>
      <c r="AQ25" s="22"/>
      <c r="AR25" s="23"/>
      <c r="AS25" s="151">
        <f>ROUND(L26,0)</f>
        <v>830</v>
      </c>
      <c r="AT25" s="29"/>
    </row>
    <row r="26" spans="1:46" s="140" customFormat="1" ht="16.5" customHeight="1">
      <c r="A26" s="13">
        <v>64</v>
      </c>
      <c r="B26" s="14">
        <v>1378</v>
      </c>
      <c r="C26" s="15" t="s">
        <v>792</v>
      </c>
      <c r="D26" s="207"/>
      <c r="E26" s="208"/>
      <c r="F26" s="208"/>
      <c r="G26" s="208"/>
      <c r="H26" s="208"/>
      <c r="I26" s="208"/>
      <c r="J26" s="208"/>
      <c r="K26" s="208"/>
      <c r="L26" s="191">
        <v>830</v>
      </c>
      <c r="M26" s="191"/>
      <c r="N26" s="32" t="s">
        <v>905</v>
      </c>
      <c r="O26" s="33"/>
      <c r="P26" s="25"/>
      <c r="Q26" s="11"/>
      <c r="R26" s="11"/>
      <c r="S26" s="11"/>
      <c r="T26" s="26"/>
      <c r="U26" s="26"/>
      <c r="V26" s="148"/>
      <c r="W26" s="148"/>
      <c r="X26" s="148"/>
      <c r="Y26" s="152"/>
      <c r="Z26" s="27" t="s">
        <v>869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8" t="s">
        <v>618</v>
      </c>
      <c r="AQ26" s="188">
        <v>1</v>
      </c>
      <c r="AR26" s="189"/>
      <c r="AS26" s="151">
        <f>ROUND(L26*AQ26,0)</f>
        <v>830</v>
      </c>
      <c r="AT26" s="29"/>
    </row>
    <row r="27" spans="1:46" s="140" customFormat="1" ht="16.5" customHeight="1">
      <c r="A27" s="13">
        <v>64</v>
      </c>
      <c r="B27" s="14">
        <v>1379</v>
      </c>
      <c r="C27" s="15" t="s">
        <v>793</v>
      </c>
      <c r="D27" s="192" t="s">
        <v>586</v>
      </c>
      <c r="E27" s="193"/>
      <c r="F27" s="193"/>
      <c r="G27" s="193"/>
      <c r="H27" s="193"/>
      <c r="I27" s="193"/>
      <c r="J27" s="193"/>
      <c r="K27" s="193"/>
      <c r="L27" s="85"/>
      <c r="M27" s="85"/>
      <c r="N27" s="85"/>
      <c r="O27" s="16"/>
      <c r="P27" s="5"/>
      <c r="Q27" s="5"/>
      <c r="R27" s="5"/>
      <c r="S27" s="5"/>
      <c r="T27" s="17"/>
      <c r="U27" s="17"/>
      <c r="V27" s="143"/>
      <c r="W27" s="5"/>
      <c r="X27" s="18"/>
      <c r="Y27" s="1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/>
      <c r="AQ27" s="22"/>
      <c r="AR27" s="23"/>
      <c r="AS27" s="151">
        <f>ROUND(L28,0)</f>
        <v>913</v>
      </c>
      <c r="AT27" s="29"/>
    </row>
    <row r="28" spans="1:46" s="140" customFormat="1" ht="16.5" customHeight="1">
      <c r="A28" s="13">
        <v>64</v>
      </c>
      <c r="B28" s="14">
        <v>1380</v>
      </c>
      <c r="C28" s="15" t="s">
        <v>794</v>
      </c>
      <c r="D28" s="207"/>
      <c r="E28" s="208"/>
      <c r="F28" s="208"/>
      <c r="G28" s="208"/>
      <c r="H28" s="208"/>
      <c r="I28" s="208"/>
      <c r="J28" s="208"/>
      <c r="K28" s="208"/>
      <c r="L28" s="191">
        <v>913</v>
      </c>
      <c r="M28" s="191"/>
      <c r="N28" s="32" t="s">
        <v>905</v>
      </c>
      <c r="O28" s="33"/>
      <c r="P28" s="25"/>
      <c r="Q28" s="11"/>
      <c r="R28" s="11"/>
      <c r="S28" s="11"/>
      <c r="T28" s="26"/>
      <c r="U28" s="26"/>
      <c r="V28" s="148"/>
      <c r="W28" s="148"/>
      <c r="X28" s="148"/>
      <c r="Y28" s="152"/>
      <c r="Z28" s="27" t="s">
        <v>869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28" t="s">
        <v>618</v>
      </c>
      <c r="AQ28" s="188">
        <v>1</v>
      </c>
      <c r="AR28" s="189"/>
      <c r="AS28" s="151">
        <f>ROUND(L28*AQ28,0)</f>
        <v>913</v>
      </c>
      <c r="AT28" s="29"/>
    </row>
    <row r="29" spans="1:46" s="140" customFormat="1" ht="16.5" customHeight="1">
      <c r="A29" s="13">
        <v>64</v>
      </c>
      <c r="B29" s="14">
        <v>1381</v>
      </c>
      <c r="C29" s="15" t="s">
        <v>795</v>
      </c>
      <c r="D29" s="192" t="s">
        <v>587</v>
      </c>
      <c r="E29" s="193"/>
      <c r="F29" s="193"/>
      <c r="G29" s="193"/>
      <c r="H29" s="193"/>
      <c r="I29" s="193"/>
      <c r="J29" s="193"/>
      <c r="K29" s="193"/>
      <c r="L29" s="85"/>
      <c r="M29" s="85"/>
      <c r="N29" s="85"/>
      <c r="O29" s="16"/>
      <c r="P29" s="5"/>
      <c r="Q29" s="5"/>
      <c r="R29" s="5"/>
      <c r="S29" s="5"/>
      <c r="T29" s="17"/>
      <c r="U29" s="17"/>
      <c r="V29" s="143"/>
      <c r="W29" s="5"/>
      <c r="X29" s="18"/>
      <c r="Y29" s="1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/>
      <c r="AQ29" s="22"/>
      <c r="AR29" s="23"/>
      <c r="AS29" s="151">
        <f>ROUND(L30,0)</f>
        <v>996</v>
      </c>
      <c r="AT29" s="29"/>
    </row>
    <row r="30" spans="1:46" s="140" customFormat="1" ht="16.5" customHeight="1">
      <c r="A30" s="13">
        <v>64</v>
      </c>
      <c r="B30" s="14">
        <v>1382</v>
      </c>
      <c r="C30" s="15" t="s">
        <v>796</v>
      </c>
      <c r="D30" s="207"/>
      <c r="E30" s="208"/>
      <c r="F30" s="208"/>
      <c r="G30" s="208"/>
      <c r="H30" s="208"/>
      <c r="I30" s="208"/>
      <c r="J30" s="208"/>
      <c r="K30" s="208"/>
      <c r="L30" s="191">
        <v>996</v>
      </c>
      <c r="M30" s="191"/>
      <c r="N30" s="32" t="s">
        <v>905</v>
      </c>
      <c r="O30" s="33"/>
      <c r="P30" s="25"/>
      <c r="Q30" s="11"/>
      <c r="R30" s="11"/>
      <c r="S30" s="11"/>
      <c r="T30" s="26"/>
      <c r="U30" s="26"/>
      <c r="V30" s="148"/>
      <c r="W30" s="148"/>
      <c r="X30" s="148"/>
      <c r="Y30" s="152"/>
      <c r="Z30" s="27" t="s">
        <v>869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28" t="s">
        <v>618</v>
      </c>
      <c r="AQ30" s="188">
        <v>1</v>
      </c>
      <c r="AR30" s="189"/>
      <c r="AS30" s="151">
        <f>ROUND(L30*AQ30,0)</f>
        <v>996</v>
      </c>
      <c r="AT30" s="29"/>
    </row>
    <row r="31" spans="1:46" s="140" customFormat="1" ht="16.5" customHeight="1">
      <c r="A31" s="13">
        <v>64</v>
      </c>
      <c r="B31" s="14">
        <v>1383</v>
      </c>
      <c r="C31" s="15" t="s">
        <v>797</v>
      </c>
      <c r="D31" s="192" t="s">
        <v>588</v>
      </c>
      <c r="E31" s="193"/>
      <c r="F31" s="193"/>
      <c r="G31" s="193"/>
      <c r="H31" s="193"/>
      <c r="I31" s="193"/>
      <c r="J31" s="193"/>
      <c r="K31" s="193"/>
      <c r="L31" s="85"/>
      <c r="M31" s="85"/>
      <c r="N31" s="85"/>
      <c r="O31" s="16"/>
      <c r="P31" s="5"/>
      <c r="Q31" s="5"/>
      <c r="R31" s="5"/>
      <c r="S31" s="5"/>
      <c r="T31" s="17"/>
      <c r="U31" s="17"/>
      <c r="V31" s="143"/>
      <c r="W31" s="5"/>
      <c r="X31" s="18"/>
      <c r="Y31" s="1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1"/>
      <c r="AQ31" s="22"/>
      <c r="AR31" s="23"/>
      <c r="AS31" s="151">
        <f>ROUND(L32,0)</f>
        <v>1079</v>
      </c>
      <c r="AT31" s="29"/>
    </row>
    <row r="32" spans="1:46" s="140" customFormat="1" ht="16.5" customHeight="1">
      <c r="A32" s="13">
        <v>64</v>
      </c>
      <c r="B32" s="14">
        <v>1384</v>
      </c>
      <c r="C32" s="15" t="s">
        <v>798</v>
      </c>
      <c r="D32" s="207"/>
      <c r="E32" s="208"/>
      <c r="F32" s="208"/>
      <c r="G32" s="208"/>
      <c r="H32" s="208"/>
      <c r="I32" s="208"/>
      <c r="J32" s="208"/>
      <c r="K32" s="208"/>
      <c r="L32" s="191">
        <v>1079</v>
      </c>
      <c r="M32" s="191"/>
      <c r="N32" s="32" t="s">
        <v>905</v>
      </c>
      <c r="O32" s="33"/>
      <c r="P32" s="25"/>
      <c r="Q32" s="11"/>
      <c r="R32" s="11"/>
      <c r="S32" s="11"/>
      <c r="T32" s="26"/>
      <c r="U32" s="26"/>
      <c r="V32" s="148"/>
      <c r="W32" s="148"/>
      <c r="X32" s="148"/>
      <c r="Y32" s="152"/>
      <c r="Z32" s="27" t="s">
        <v>869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28" t="s">
        <v>618</v>
      </c>
      <c r="AQ32" s="188">
        <v>1</v>
      </c>
      <c r="AR32" s="189"/>
      <c r="AS32" s="151">
        <f>ROUND(L32*AQ32,0)</f>
        <v>1079</v>
      </c>
      <c r="AT32" s="29"/>
    </row>
    <row r="33" spans="1:46" s="140" customFormat="1" ht="16.5" customHeight="1">
      <c r="A33" s="13">
        <v>64</v>
      </c>
      <c r="B33" s="14">
        <v>1385</v>
      </c>
      <c r="C33" s="15" t="s">
        <v>799</v>
      </c>
      <c r="D33" s="192" t="s">
        <v>589</v>
      </c>
      <c r="E33" s="193"/>
      <c r="F33" s="193"/>
      <c r="G33" s="193"/>
      <c r="H33" s="193"/>
      <c r="I33" s="193"/>
      <c r="J33" s="193"/>
      <c r="K33" s="193"/>
      <c r="L33" s="85"/>
      <c r="M33" s="85"/>
      <c r="N33" s="85"/>
      <c r="O33" s="16"/>
      <c r="P33" s="5"/>
      <c r="Q33" s="5"/>
      <c r="R33" s="5"/>
      <c r="S33" s="5"/>
      <c r="T33" s="17"/>
      <c r="U33" s="17"/>
      <c r="V33" s="143"/>
      <c r="W33" s="5"/>
      <c r="X33" s="18"/>
      <c r="Y33" s="19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1"/>
      <c r="AQ33" s="22"/>
      <c r="AR33" s="23"/>
      <c r="AS33" s="151">
        <f>ROUND(L34,0)</f>
        <v>1162</v>
      </c>
      <c r="AT33" s="29"/>
    </row>
    <row r="34" spans="1:46" s="140" customFormat="1" ht="16.5" customHeight="1">
      <c r="A34" s="13">
        <v>64</v>
      </c>
      <c r="B34" s="14">
        <v>1386</v>
      </c>
      <c r="C34" s="15" t="s">
        <v>800</v>
      </c>
      <c r="D34" s="207"/>
      <c r="E34" s="208"/>
      <c r="F34" s="208"/>
      <c r="G34" s="208"/>
      <c r="H34" s="208"/>
      <c r="I34" s="208"/>
      <c r="J34" s="208"/>
      <c r="K34" s="208"/>
      <c r="L34" s="191">
        <v>1162</v>
      </c>
      <c r="M34" s="191"/>
      <c r="N34" s="32" t="s">
        <v>905</v>
      </c>
      <c r="O34" s="33"/>
      <c r="P34" s="25"/>
      <c r="Q34" s="11"/>
      <c r="R34" s="11"/>
      <c r="S34" s="11"/>
      <c r="T34" s="26"/>
      <c r="U34" s="26"/>
      <c r="V34" s="148"/>
      <c r="W34" s="148"/>
      <c r="X34" s="148"/>
      <c r="Y34" s="152"/>
      <c r="Z34" s="27" t="s">
        <v>869</v>
      </c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28" t="s">
        <v>618</v>
      </c>
      <c r="AQ34" s="188">
        <v>1</v>
      </c>
      <c r="AR34" s="189"/>
      <c r="AS34" s="151">
        <f>ROUND(L34*AQ34,0)</f>
        <v>1162</v>
      </c>
      <c r="AT34" s="29"/>
    </row>
    <row r="35" spans="1:46" s="140" customFormat="1" ht="16.5" customHeight="1">
      <c r="A35" s="13">
        <v>64</v>
      </c>
      <c r="B35" s="14">
        <v>1387</v>
      </c>
      <c r="C35" s="15" t="s">
        <v>801</v>
      </c>
      <c r="D35" s="192" t="s">
        <v>590</v>
      </c>
      <c r="E35" s="193"/>
      <c r="F35" s="193"/>
      <c r="G35" s="193"/>
      <c r="H35" s="193"/>
      <c r="I35" s="193"/>
      <c r="J35" s="193"/>
      <c r="K35" s="193"/>
      <c r="L35" s="85"/>
      <c r="M35" s="85"/>
      <c r="N35" s="85"/>
      <c r="O35" s="16"/>
      <c r="P35" s="5"/>
      <c r="Q35" s="5"/>
      <c r="R35" s="5"/>
      <c r="S35" s="5"/>
      <c r="T35" s="17"/>
      <c r="U35" s="17"/>
      <c r="V35" s="143"/>
      <c r="W35" s="5"/>
      <c r="X35" s="18"/>
      <c r="Y35" s="19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/>
      <c r="AQ35" s="22"/>
      <c r="AR35" s="23"/>
      <c r="AS35" s="151">
        <f>ROUND(L36,0)</f>
        <v>1245</v>
      </c>
      <c r="AT35" s="29"/>
    </row>
    <row r="36" spans="1:46" s="140" customFormat="1" ht="16.5" customHeight="1">
      <c r="A36" s="13">
        <v>64</v>
      </c>
      <c r="B36" s="14">
        <v>1388</v>
      </c>
      <c r="C36" s="15" t="s">
        <v>802</v>
      </c>
      <c r="D36" s="207"/>
      <c r="E36" s="208"/>
      <c r="F36" s="208"/>
      <c r="G36" s="208"/>
      <c r="H36" s="208"/>
      <c r="I36" s="208"/>
      <c r="J36" s="208"/>
      <c r="K36" s="208"/>
      <c r="L36" s="191">
        <v>1245</v>
      </c>
      <c r="M36" s="191"/>
      <c r="N36" s="32" t="s">
        <v>905</v>
      </c>
      <c r="O36" s="33"/>
      <c r="P36" s="25"/>
      <c r="Q36" s="11"/>
      <c r="R36" s="11"/>
      <c r="S36" s="11"/>
      <c r="T36" s="26"/>
      <c r="U36" s="26"/>
      <c r="V36" s="148"/>
      <c r="W36" s="148"/>
      <c r="X36" s="148"/>
      <c r="Y36" s="152"/>
      <c r="Z36" s="27" t="s">
        <v>869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28" t="s">
        <v>618</v>
      </c>
      <c r="AQ36" s="188">
        <v>1</v>
      </c>
      <c r="AR36" s="189"/>
      <c r="AS36" s="151">
        <f>ROUND(L36*AQ36,0)</f>
        <v>1245</v>
      </c>
      <c r="AT36" s="29"/>
    </row>
    <row r="37" spans="1:46" s="140" customFormat="1" ht="16.5" customHeight="1">
      <c r="A37" s="13">
        <v>64</v>
      </c>
      <c r="B37" s="14">
        <v>1389</v>
      </c>
      <c r="C37" s="15" t="s">
        <v>803</v>
      </c>
      <c r="D37" s="192" t="s">
        <v>591</v>
      </c>
      <c r="E37" s="193"/>
      <c r="F37" s="193"/>
      <c r="G37" s="193"/>
      <c r="H37" s="193"/>
      <c r="I37" s="193"/>
      <c r="J37" s="193"/>
      <c r="K37" s="193"/>
      <c r="L37" s="85"/>
      <c r="M37" s="85"/>
      <c r="N37" s="85"/>
      <c r="O37" s="16"/>
      <c r="P37" s="5"/>
      <c r="Q37" s="5"/>
      <c r="R37" s="5"/>
      <c r="S37" s="5"/>
      <c r="T37" s="17"/>
      <c r="U37" s="17"/>
      <c r="V37" s="143"/>
      <c r="W37" s="5"/>
      <c r="X37" s="18"/>
      <c r="Y37" s="19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1"/>
      <c r="AQ37" s="22"/>
      <c r="AR37" s="23"/>
      <c r="AS37" s="151">
        <f>ROUND(L38,0)</f>
        <v>1328</v>
      </c>
      <c r="AT37" s="29"/>
    </row>
    <row r="38" spans="1:46" s="140" customFormat="1" ht="16.5" customHeight="1">
      <c r="A38" s="13">
        <v>64</v>
      </c>
      <c r="B38" s="14">
        <v>1390</v>
      </c>
      <c r="C38" s="15" t="s">
        <v>804</v>
      </c>
      <c r="D38" s="207"/>
      <c r="E38" s="208"/>
      <c r="F38" s="208"/>
      <c r="G38" s="208"/>
      <c r="H38" s="208"/>
      <c r="I38" s="208"/>
      <c r="J38" s="208"/>
      <c r="K38" s="208"/>
      <c r="L38" s="191">
        <v>1328</v>
      </c>
      <c r="M38" s="191"/>
      <c r="N38" s="32" t="s">
        <v>905</v>
      </c>
      <c r="O38" s="33"/>
      <c r="P38" s="25"/>
      <c r="Q38" s="11"/>
      <c r="R38" s="11"/>
      <c r="S38" s="11"/>
      <c r="T38" s="26"/>
      <c r="U38" s="26"/>
      <c r="V38" s="148"/>
      <c r="W38" s="148"/>
      <c r="X38" s="148"/>
      <c r="Y38" s="152"/>
      <c r="Z38" s="27" t="s">
        <v>869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28" t="s">
        <v>618</v>
      </c>
      <c r="AQ38" s="188">
        <v>1</v>
      </c>
      <c r="AR38" s="189"/>
      <c r="AS38" s="151">
        <f>ROUND(L38*AQ38,0)</f>
        <v>1328</v>
      </c>
      <c r="AT38" s="29"/>
    </row>
    <row r="39" spans="1:46" s="140" customFormat="1" ht="16.5" customHeight="1">
      <c r="A39" s="13">
        <v>64</v>
      </c>
      <c r="B39" s="14">
        <v>1391</v>
      </c>
      <c r="C39" s="15" t="s">
        <v>805</v>
      </c>
      <c r="D39" s="192" t="s">
        <v>592</v>
      </c>
      <c r="E39" s="193"/>
      <c r="F39" s="193"/>
      <c r="G39" s="193"/>
      <c r="H39" s="193"/>
      <c r="I39" s="193"/>
      <c r="J39" s="193"/>
      <c r="K39" s="193"/>
      <c r="L39" s="85"/>
      <c r="M39" s="85"/>
      <c r="N39" s="85"/>
      <c r="O39" s="16"/>
      <c r="P39" s="5"/>
      <c r="Q39" s="5"/>
      <c r="R39" s="5"/>
      <c r="S39" s="5"/>
      <c r="T39" s="17"/>
      <c r="U39" s="17"/>
      <c r="V39" s="143"/>
      <c r="W39" s="5"/>
      <c r="X39" s="18"/>
      <c r="Y39" s="19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1"/>
      <c r="AQ39" s="22"/>
      <c r="AR39" s="23"/>
      <c r="AS39" s="151">
        <f>ROUND(L40,0)</f>
        <v>1411</v>
      </c>
      <c r="AT39" s="29"/>
    </row>
    <row r="40" spans="1:46" s="140" customFormat="1" ht="16.5" customHeight="1">
      <c r="A40" s="13">
        <v>64</v>
      </c>
      <c r="B40" s="14">
        <v>1392</v>
      </c>
      <c r="C40" s="15" t="s">
        <v>806</v>
      </c>
      <c r="D40" s="207"/>
      <c r="E40" s="208"/>
      <c r="F40" s="208"/>
      <c r="G40" s="208"/>
      <c r="H40" s="208"/>
      <c r="I40" s="208"/>
      <c r="J40" s="208"/>
      <c r="K40" s="208"/>
      <c r="L40" s="191">
        <v>1411</v>
      </c>
      <c r="M40" s="191"/>
      <c r="N40" s="32" t="s">
        <v>905</v>
      </c>
      <c r="O40" s="33"/>
      <c r="P40" s="25"/>
      <c r="Q40" s="11"/>
      <c r="R40" s="11"/>
      <c r="S40" s="11"/>
      <c r="T40" s="26"/>
      <c r="U40" s="26"/>
      <c r="V40" s="148"/>
      <c r="W40" s="148"/>
      <c r="X40" s="148"/>
      <c r="Y40" s="152"/>
      <c r="Z40" s="27" t="s">
        <v>869</v>
      </c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28" t="s">
        <v>618</v>
      </c>
      <c r="AQ40" s="188">
        <v>1</v>
      </c>
      <c r="AR40" s="189"/>
      <c r="AS40" s="151">
        <f>ROUND(L40*AQ40,0)</f>
        <v>1411</v>
      </c>
      <c r="AT40" s="29"/>
    </row>
    <row r="41" spans="1:46" s="140" customFormat="1" ht="16.5" customHeight="1">
      <c r="A41" s="13">
        <v>64</v>
      </c>
      <c r="B41" s="14">
        <v>1393</v>
      </c>
      <c r="C41" s="15" t="s">
        <v>807</v>
      </c>
      <c r="D41" s="192" t="s">
        <v>593</v>
      </c>
      <c r="E41" s="193"/>
      <c r="F41" s="193"/>
      <c r="G41" s="193"/>
      <c r="H41" s="193"/>
      <c r="I41" s="193"/>
      <c r="J41" s="193"/>
      <c r="K41" s="193"/>
      <c r="L41" s="85"/>
      <c r="M41" s="85"/>
      <c r="N41" s="85"/>
      <c r="O41" s="16"/>
      <c r="P41" s="5"/>
      <c r="Q41" s="5"/>
      <c r="R41" s="5"/>
      <c r="S41" s="5"/>
      <c r="T41" s="17"/>
      <c r="U41" s="17"/>
      <c r="V41" s="143"/>
      <c r="W41" s="5"/>
      <c r="X41" s="18"/>
      <c r="Y41" s="19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1"/>
      <c r="AQ41" s="22"/>
      <c r="AR41" s="23"/>
      <c r="AS41" s="151">
        <f>ROUND(L42,0)</f>
        <v>1494</v>
      </c>
      <c r="AT41" s="29"/>
    </row>
    <row r="42" spans="1:46" s="140" customFormat="1" ht="16.5" customHeight="1">
      <c r="A42" s="13">
        <v>64</v>
      </c>
      <c r="B42" s="14">
        <v>1394</v>
      </c>
      <c r="C42" s="15" t="s">
        <v>808</v>
      </c>
      <c r="D42" s="207"/>
      <c r="E42" s="208"/>
      <c r="F42" s="208"/>
      <c r="G42" s="208"/>
      <c r="H42" s="208"/>
      <c r="I42" s="208"/>
      <c r="J42" s="208"/>
      <c r="K42" s="208"/>
      <c r="L42" s="191">
        <v>1494</v>
      </c>
      <c r="M42" s="191"/>
      <c r="N42" s="32" t="s">
        <v>905</v>
      </c>
      <c r="O42" s="33"/>
      <c r="P42" s="25"/>
      <c r="Q42" s="11"/>
      <c r="R42" s="11"/>
      <c r="S42" s="11"/>
      <c r="T42" s="26"/>
      <c r="U42" s="26"/>
      <c r="V42" s="148"/>
      <c r="W42" s="148"/>
      <c r="X42" s="148"/>
      <c r="Y42" s="152"/>
      <c r="Z42" s="27" t="s">
        <v>869</v>
      </c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28" t="s">
        <v>618</v>
      </c>
      <c r="AQ42" s="188">
        <v>1</v>
      </c>
      <c r="AR42" s="189"/>
      <c r="AS42" s="151">
        <f>ROUND(L42*AQ42,0)</f>
        <v>1494</v>
      </c>
      <c r="AT42" s="29"/>
    </row>
    <row r="43" spans="1:46" s="140" customFormat="1" ht="16.5" customHeight="1">
      <c r="A43" s="13">
        <v>64</v>
      </c>
      <c r="B43" s="14">
        <v>1395</v>
      </c>
      <c r="C43" s="15" t="s">
        <v>809</v>
      </c>
      <c r="D43" s="192" t="s">
        <v>594</v>
      </c>
      <c r="E43" s="193"/>
      <c r="F43" s="193"/>
      <c r="G43" s="193"/>
      <c r="H43" s="193"/>
      <c r="I43" s="193"/>
      <c r="J43" s="193"/>
      <c r="K43" s="193"/>
      <c r="L43" s="85"/>
      <c r="M43" s="85"/>
      <c r="N43" s="85"/>
      <c r="O43" s="16"/>
      <c r="P43" s="5"/>
      <c r="Q43" s="5"/>
      <c r="R43" s="5"/>
      <c r="S43" s="5"/>
      <c r="T43" s="17"/>
      <c r="U43" s="17"/>
      <c r="V43" s="143"/>
      <c r="W43" s="5"/>
      <c r="X43" s="18"/>
      <c r="Y43" s="19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1"/>
      <c r="AQ43" s="22"/>
      <c r="AR43" s="23"/>
      <c r="AS43" s="151">
        <f>ROUND(L44,0)</f>
        <v>1577</v>
      </c>
      <c r="AT43" s="29"/>
    </row>
    <row r="44" spans="1:46" s="140" customFormat="1" ht="16.5" customHeight="1">
      <c r="A44" s="13">
        <v>64</v>
      </c>
      <c r="B44" s="14">
        <v>1396</v>
      </c>
      <c r="C44" s="15" t="s">
        <v>810</v>
      </c>
      <c r="D44" s="207"/>
      <c r="E44" s="208"/>
      <c r="F44" s="208"/>
      <c r="G44" s="208"/>
      <c r="H44" s="208"/>
      <c r="I44" s="208"/>
      <c r="J44" s="208"/>
      <c r="K44" s="208"/>
      <c r="L44" s="191">
        <v>1577</v>
      </c>
      <c r="M44" s="191"/>
      <c r="N44" s="32" t="s">
        <v>905</v>
      </c>
      <c r="O44" s="33"/>
      <c r="P44" s="25"/>
      <c r="Q44" s="11"/>
      <c r="R44" s="11"/>
      <c r="S44" s="11"/>
      <c r="T44" s="26"/>
      <c r="U44" s="26"/>
      <c r="V44" s="148"/>
      <c r="W44" s="148"/>
      <c r="X44" s="148"/>
      <c r="Y44" s="152"/>
      <c r="Z44" s="27" t="s">
        <v>869</v>
      </c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28" t="s">
        <v>618</v>
      </c>
      <c r="AQ44" s="188">
        <v>1</v>
      </c>
      <c r="AR44" s="189"/>
      <c r="AS44" s="151">
        <f>ROUND(L44*AQ44,0)</f>
        <v>1577</v>
      </c>
      <c r="AT44" s="29"/>
    </row>
    <row r="45" spans="1:46" s="140" customFormat="1" ht="16.5" customHeight="1">
      <c r="A45" s="13">
        <v>64</v>
      </c>
      <c r="B45" s="14">
        <v>1397</v>
      </c>
      <c r="C45" s="15" t="s">
        <v>811</v>
      </c>
      <c r="D45" s="192" t="s">
        <v>595</v>
      </c>
      <c r="E45" s="193"/>
      <c r="F45" s="193"/>
      <c r="G45" s="193"/>
      <c r="H45" s="193"/>
      <c r="I45" s="193"/>
      <c r="J45" s="193"/>
      <c r="K45" s="193"/>
      <c r="L45" s="85"/>
      <c r="M45" s="85"/>
      <c r="N45" s="85"/>
      <c r="O45" s="16"/>
      <c r="P45" s="5"/>
      <c r="Q45" s="5"/>
      <c r="R45" s="5"/>
      <c r="S45" s="5"/>
      <c r="T45" s="17"/>
      <c r="U45" s="17"/>
      <c r="V45" s="143"/>
      <c r="W45" s="5"/>
      <c r="X45" s="18"/>
      <c r="Y45" s="19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1"/>
      <c r="AQ45" s="22"/>
      <c r="AR45" s="23"/>
      <c r="AS45" s="151">
        <f>ROUND(L46,0)</f>
        <v>1660</v>
      </c>
      <c r="AT45" s="29"/>
    </row>
    <row r="46" spans="1:46" s="140" customFormat="1" ht="16.5" customHeight="1">
      <c r="A46" s="13">
        <v>64</v>
      </c>
      <c r="B46" s="14">
        <v>1398</v>
      </c>
      <c r="C46" s="15" t="s">
        <v>812</v>
      </c>
      <c r="D46" s="207"/>
      <c r="E46" s="208"/>
      <c r="F46" s="208"/>
      <c r="G46" s="208"/>
      <c r="H46" s="208"/>
      <c r="I46" s="208"/>
      <c r="J46" s="208"/>
      <c r="K46" s="208"/>
      <c r="L46" s="191">
        <v>1660</v>
      </c>
      <c r="M46" s="191"/>
      <c r="N46" s="32" t="s">
        <v>905</v>
      </c>
      <c r="O46" s="33"/>
      <c r="P46" s="25"/>
      <c r="Q46" s="11"/>
      <c r="R46" s="11"/>
      <c r="S46" s="11"/>
      <c r="T46" s="26"/>
      <c r="U46" s="26"/>
      <c r="V46" s="148"/>
      <c r="W46" s="148"/>
      <c r="X46" s="148"/>
      <c r="Y46" s="152"/>
      <c r="Z46" s="27" t="s">
        <v>869</v>
      </c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28" t="s">
        <v>618</v>
      </c>
      <c r="AQ46" s="188">
        <v>1</v>
      </c>
      <c r="AR46" s="189"/>
      <c r="AS46" s="151">
        <f>ROUND(L46*AQ46,0)</f>
        <v>1660</v>
      </c>
      <c r="AT46" s="29"/>
    </row>
    <row r="47" spans="1:46" s="140" customFormat="1" ht="16.5" customHeight="1">
      <c r="A47" s="13">
        <v>64</v>
      </c>
      <c r="B47" s="14">
        <v>1399</v>
      </c>
      <c r="C47" s="15" t="s">
        <v>813</v>
      </c>
      <c r="D47" s="192" t="s">
        <v>596</v>
      </c>
      <c r="E47" s="193"/>
      <c r="F47" s="193"/>
      <c r="G47" s="193"/>
      <c r="H47" s="193"/>
      <c r="I47" s="193"/>
      <c r="J47" s="193"/>
      <c r="K47" s="193"/>
      <c r="L47" s="85"/>
      <c r="M47" s="85"/>
      <c r="N47" s="85"/>
      <c r="O47" s="16"/>
      <c r="P47" s="5"/>
      <c r="Q47" s="5"/>
      <c r="R47" s="5"/>
      <c r="S47" s="5"/>
      <c r="T47" s="17"/>
      <c r="U47" s="17"/>
      <c r="V47" s="143"/>
      <c r="W47" s="5"/>
      <c r="X47" s="18"/>
      <c r="Y47" s="19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1"/>
      <c r="AQ47" s="22"/>
      <c r="AR47" s="23"/>
      <c r="AS47" s="151">
        <f>ROUND(L48,0)</f>
        <v>1743</v>
      </c>
      <c r="AT47" s="29"/>
    </row>
    <row r="48" spans="1:46" s="140" customFormat="1" ht="16.5" customHeight="1">
      <c r="A48" s="13">
        <v>64</v>
      </c>
      <c r="B48" s="14">
        <v>1400</v>
      </c>
      <c r="C48" s="15" t="s">
        <v>814</v>
      </c>
      <c r="D48" s="194"/>
      <c r="E48" s="195"/>
      <c r="F48" s="195"/>
      <c r="G48" s="195"/>
      <c r="H48" s="195"/>
      <c r="I48" s="195"/>
      <c r="J48" s="195"/>
      <c r="K48" s="195"/>
      <c r="L48" s="190">
        <v>1743</v>
      </c>
      <c r="M48" s="190"/>
      <c r="N48" s="11" t="s">
        <v>905</v>
      </c>
      <c r="O48" s="10"/>
      <c r="P48" s="25"/>
      <c r="Q48" s="11"/>
      <c r="R48" s="11"/>
      <c r="S48" s="11"/>
      <c r="T48" s="26"/>
      <c r="U48" s="26"/>
      <c r="V48" s="148"/>
      <c r="W48" s="148"/>
      <c r="X48" s="148"/>
      <c r="Y48" s="152"/>
      <c r="Z48" s="27" t="s">
        <v>869</v>
      </c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28" t="s">
        <v>618</v>
      </c>
      <c r="AQ48" s="188">
        <v>1</v>
      </c>
      <c r="AR48" s="189"/>
      <c r="AS48" s="154">
        <f>ROUND(L48*AQ48,0)</f>
        <v>1743</v>
      </c>
      <c r="AT48" s="98"/>
    </row>
    <row r="49" ht="16.5" customHeight="1">
      <c r="A49" s="1"/>
    </row>
    <row r="50" ht="16.5" customHeight="1">
      <c r="A50" s="1"/>
    </row>
    <row r="51" spans="1:12" ht="16.5" customHeight="1">
      <c r="A51" s="130"/>
      <c r="B51" s="130" t="s">
        <v>506</v>
      </c>
      <c r="C51" s="53"/>
      <c r="D51" s="140"/>
      <c r="E51" s="140"/>
      <c r="F51" s="140"/>
      <c r="G51" s="140"/>
      <c r="H51" s="140"/>
      <c r="I51" s="140"/>
      <c r="J51" s="140"/>
      <c r="K51" s="53"/>
      <c r="L51" s="53"/>
    </row>
    <row r="52" spans="1:47" s="140" customFormat="1" ht="16.5" customHeight="1">
      <c r="A52" s="3" t="s">
        <v>464</v>
      </c>
      <c r="B52" s="141"/>
      <c r="C52" s="4" t="s">
        <v>894</v>
      </c>
      <c r="D52" s="142"/>
      <c r="E52" s="143"/>
      <c r="F52" s="143"/>
      <c r="G52" s="143"/>
      <c r="H52" s="143"/>
      <c r="I52" s="143"/>
      <c r="J52" s="143"/>
      <c r="K52" s="5"/>
      <c r="L52" s="5"/>
      <c r="M52" s="5"/>
      <c r="N52" s="5"/>
      <c r="O52" s="5"/>
      <c r="P52" s="5"/>
      <c r="Q52" s="143"/>
      <c r="R52" s="143"/>
      <c r="S52" s="143"/>
      <c r="T52" s="6"/>
      <c r="U52" s="143"/>
      <c r="V52" s="143"/>
      <c r="W52" s="143"/>
      <c r="X52" s="145" t="s">
        <v>895</v>
      </c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7" t="s">
        <v>896</v>
      </c>
      <c r="AT52" s="7" t="s">
        <v>897</v>
      </c>
      <c r="AU52" s="146"/>
    </row>
    <row r="53" spans="1:47" s="140" customFormat="1" ht="16.5" customHeight="1">
      <c r="A53" s="8" t="s">
        <v>898</v>
      </c>
      <c r="B53" s="9" t="s">
        <v>899</v>
      </c>
      <c r="C53" s="10"/>
      <c r="D53" s="147"/>
      <c r="E53" s="148"/>
      <c r="F53" s="148"/>
      <c r="G53" s="148"/>
      <c r="H53" s="148"/>
      <c r="I53" s="148"/>
      <c r="J53" s="148"/>
      <c r="K53" s="11"/>
      <c r="L53" s="11"/>
      <c r="M53" s="11"/>
      <c r="N53" s="11"/>
      <c r="O53" s="11"/>
      <c r="P53" s="11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2" t="s">
        <v>900</v>
      </c>
      <c r="AT53" s="12" t="s">
        <v>901</v>
      </c>
      <c r="AU53" s="146"/>
    </row>
    <row r="54" spans="1:46" s="140" customFormat="1" ht="16.5" customHeight="1">
      <c r="A54" s="13">
        <v>64</v>
      </c>
      <c r="B54" s="14">
        <v>1401</v>
      </c>
      <c r="C54" s="15" t="s">
        <v>815</v>
      </c>
      <c r="D54" s="192" t="s">
        <v>597</v>
      </c>
      <c r="E54" s="193"/>
      <c r="F54" s="193"/>
      <c r="G54" s="193"/>
      <c r="H54" s="193"/>
      <c r="I54" s="193"/>
      <c r="J54" s="193"/>
      <c r="K54" s="193"/>
      <c r="L54" s="150"/>
      <c r="M54" s="150"/>
      <c r="N54" s="150"/>
      <c r="O54" s="16"/>
      <c r="P54" s="5"/>
      <c r="Q54" s="5"/>
      <c r="R54" s="5"/>
      <c r="S54" s="5"/>
      <c r="T54" s="17"/>
      <c r="U54" s="17"/>
      <c r="V54" s="143"/>
      <c r="W54" s="5"/>
      <c r="X54" s="18"/>
      <c r="Y54" s="19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1"/>
      <c r="AN54" s="22"/>
      <c r="AO54" s="23"/>
      <c r="AP54" s="44"/>
      <c r="AQ54" s="45"/>
      <c r="AR54" s="46"/>
      <c r="AS54" s="151">
        <f>ROUND(L55*(1+AQ58),0)</f>
        <v>104</v>
      </c>
      <c r="AT54" s="24" t="s">
        <v>575</v>
      </c>
    </row>
    <row r="55" spans="1:46" s="140" customFormat="1" ht="16.5" customHeight="1">
      <c r="A55" s="13">
        <v>64</v>
      </c>
      <c r="B55" s="14">
        <v>1402</v>
      </c>
      <c r="C55" s="15" t="s">
        <v>816</v>
      </c>
      <c r="D55" s="207"/>
      <c r="E55" s="208"/>
      <c r="F55" s="208"/>
      <c r="G55" s="208"/>
      <c r="H55" s="208"/>
      <c r="I55" s="208"/>
      <c r="J55" s="208"/>
      <c r="K55" s="208"/>
      <c r="L55" s="191">
        <v>83</v>
      </c>
      <c r="M55" s="191"/>
      <c r="N55" s="32" t="s">
        <v>905</v>
      </c>
      <c r="O55" s="33"/>
      <c r="P55" s="25"/>
      <c r="Q55" s="11"/>
      <c r="R55" s="11"/>
      <c r="S55" s="11"/>
      <c r="T55" s="26"/>
      <c r="U55" s="26"/>
      <c r="V55" s="148"/>
      <c r="W55" s="148"/>
      <c r="X55" s="148"/>
      <c r="Y55" s="152"/>
      <c r="Z55" s="27" t="s">
        <v>869</v>
      </c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28" t="s">
        <v>479</v>
      </c>
      <c r="AN55" s="188">
        <v>1</v>
      </c>
      <c r="AO55" s="189"/>
      <c r="AP55" s="47"/>
      <c r="AQ55" s="39"/>
      <c r="AR55" s="48"/>
      <c r="AS55" s="151">
        <f>ROUND(L55*AN55*(1+AQ58),0)</f>
        <v>104</v>
      </c>
      <c r="AT55" s="29"/>
    </row>
    <row r="56" spans="1:46" s="140" customFormat="1" ht="16.5" customHeight="1">
      <c r="A56" s="13">
        <v>64</v>
      </c>
      <c r="B56" s="14">
        <v>1403</v>
      </c>
      <c r="C56" s="15" t="s">
        <v>817</v>
      </c>
      <c r="D56" s="192" t="s">
        <v>598</v>
      </c>
      <c r="E56" s="193"/>
      <c r="F56" s="193"/>
      <c r="G56" s="193"/>
      <c r="H56" s="193"/>
      <c r="I56" s="193"/>
      <c r="J56" s="193"/>
      <c r="K56" s="193"/>
      <c r="L56" s="80"/>
      <c r="M56" s="80"/>
      <c r="N56" s="80"/>
      <c r="O56" s="16"/>
      <c r="P56" s="5"/>
      <c r="Q56" s="5"/>
      <c r="R56" s="5"/>
      <c r="S56" s="5"/>
      <c r="T56" s="17"/>
      <c r="U56" s="17"/>
      <c r="V56" s="143"/>
      <c r="W56" s="5"/>
      <c r="X56" s="18"/>
      <c r="Y56" s="19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1"/>
      <c r="AN56" s="22"/>
      <c r="AO56" s="23"/>
      <c r="AP56" s="201" t="s">
        <v>928</v>
      </c>
      <c r="AQ56" s="202"/>
      <c r="AR56" s="203"/>
      <c r="AS56" s="151">
        <f>ROUND(L57*(1+AQ58),0)</f>
        <v>208</v>
      </c>
      <c r="AT56" s="29"/>
    </row>
    <row r="57" spans="1:46" s="140" customFormat="1" ht="16.5" customHeight="1">
      <c r="A57" s="13">
        <v>64</v>
      </c>
      <c r="B57" s="14">
        <v>1404</v>
      </c>
      <c r="C57" s="15" t="s">
        <v>818</v>
      </c>
      <c r="D57" s="207"/>
      <c r="E57" s="208"/>
      <c r="F57" s="208"/>
      <c r="G57" s="208"/>
      <c r="H57" s="208"/>
      <c r="I57" s="208"/>
      <c r="J57" s="208"/>
      <c r="K57" s="208"/>
      <c r="L57" s="191">
        <v>166</v>
      </c>
      <c r="M57" s="191"/>
      <c r="N57" s="32" t="s">
        <v>905</v>
      </c>
      <c r="O57" s="33"/>
      <c r="P57" s="25"/>
      <c r="Q57" s="11"/>
      <c r="R57" s="11"/>
      <c r="S57" s="11"/>
      <c r="T57" s="26"/>
      <c r="U57" s="26"/>
      <c r="V57" s="148"/>
      <c r="W57" s="148"/>
      <c r="X57" s="148"/>
      <c r="Y57" s="152"/>
      <c r="Z57" s="27" t="s">
        <v>869</v>
      </c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28" t="s">
        <v>479</v>
      </c>
      <c r="AN57" s="188">
        <v>1</v>
      </c>
      <c r="AO57" s="189"/>
      <c r="AP57" s="201"/>
      <c r="AQ57" s="202"/>
      <c r="AR57" s="203"/>
      <c r="AS57" s="151">
        <f>ROUND(L57*AN57*(1+AQ58),0)</f>
        <v>208</v>
      </c>
      <c r="AT57" s="29"/>
    </row>
    <row r="58" spans="1:46" s="140" customFormat="1" ht="16.5" customHeight="1">
      <c r="A58" s="13">
        <v>64</v>
      </c>
      <c r="B58" s="14">
        <v>1405</v>
      </c>
      <c r="C58" s="15" t="s">
        <v>819</v>
      </c>
      <c r="D58" s="192" t="s">
        <v>599</v>
      </c>
      <c r="E58" s="193"/>
      <c r="F58" s="193"/>
      <c r="G58" s="193"/>
      <c r="H58" s="193"/>
      <c r="I58" s="193"/>
      <c r="J58" s="193"/>
      <c r="K58" s="193"/>
      <c r="L58" s="85"/>
      <c r="M58" s="85"/>
      <c r="N58" s="85"/>
      <c r="O58" s="16"/>
      <c r="P58" s="5"/>
      <c r="Q58" s="5"/>
      <c r="R58" s="5"/>
      <c r="S58" s="5"/>
      <c r="T58" s="17"/>
      <c r="U58" s="17"/>
      <c r="V58" s="143"/>
      <c r="W58" s="5"/>
      <c r="X58" s="18"/>
      <c r="Y58" s="19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1"/>
      <c r="AN58" s="22"/>
      <c r="AO58" s="23"/>
      <c r="AP58" s="52" t="s">
        <v>930</v>
      </c>
      <c r="AQ58" s="199">
        <v>0.25</v>
      </c>
      <c r="AR58" s="200"/>
      <c r="AS58" s="151">
        <f>ROUND(L59*(1+AQ58),0)</f>
        <v>311</v>
      </c>
      <c r="AT58" s="29"/>
    </row>
    <row r="59" spans="1:46" s="140" customFormat="1" ht="16.5" customHeight="1">
      <c r="A59" s="13">
        <v>64</v>
      </c>
      <c r="B59" s="14">
        <v>1406</v>
      </c>
      <c r="C59" s="15" t="s">
        <v>820</v>
      </c>
      <c r="D59" s="207"/>
      <c r="E59" s="208"/>
      <c r="F59" s="208"/>
      <c r="G59" s="208"/>
      <c r="H59" s="208"/>
      <c r="I59" s="208"/>
      <c r="J59" s="208"/>
      <c r="K59" s="208"/>
      <c r="L59" s="191">
        <v>249</v>
      </c>
      <c r="M59" s="191"/>
      <c r="N59" s="32" t="s">
        <v>905</v>
      </c>
      <c r="O59" s="33"/>
      <c r="P59" s="25"/>
      <c r="Q59" s="11"/>
      <c r="R59" s="11"/>
      <c r="S59" s="11"/>
      <c r="T59" s="26"/>
      <c r="U59" s="26"/>
      <c r="V59" s="148"/>
      <c r="W59" s="148"/>
      <c r="X59" s="148"/>
      <c r="Y59" s="152"/>
      <c r="Z59" s="27" t="s">
        <v>869</v>
      </c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8" t="s">
        <v>479</v>
      </c>
      <c r="AN59" s="188">
        <v>1</v>
      </c>
      <c r="AO59" s="189"/>
      <c r="AR59" s="54" t="s">
        <v>931</v>
      </c>
      <c r="AS59" s="151">
        <f>ROUND(L59*AN59*(1+AQ58),0)</f>
        <v>311</v>
      </c>
      <c r="AT59" s="29"/>
    </row>
    <row r="60" spans="1:46" s="140" customFormat="1" ht="16.5" customHeight="1">
      <c r="A60" s="13">
        <v>64</v>
      </c>
      <c r="B60" s="14">
        <v>1407</v>
      </c>
      <c r="C60" s="15" t="s">
        <v>821</v>
      </c>
      <c r="D60" s="192" t="s">
        <v>600</v>
      </c>
      <c r="E60" s="193"/>
      <c r="F60" s="193"/>
      <c r="G60" s="193"/>
      <c r="H60" s="193"/>
      <c r="I60" s="193"/>
      <c r="J60" s="193"/>
      <c r="K60" s="193"/>
      <c r="L60" s="85"/>
      <c r="M60" s="85"/>
      <c r="N60" s="85"/>
      <c r="O60" s="16"/>
      <c r="P60" s="5"/>
      <c r="Q60" s="5"/>
      <c r="R60" s="5"/>
      <c r="S60" s="5"/>
      <c r="T60" s="17"/>
      <c r="U60" s="17"/>
      <c r="V60" s="143"/>
      <c r="W60" s="5"/>
      <c r="X60" s="18"/>
      <c r="Y60" s="19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1"/>
      <c r="AN60" s="22"/>
      <c r="AO60" s="23"/>
      <c r="AR60" s="155"/>
      <c r="AS60" s="151">
        <f>ROUND(L61*(1+AQ58),0)</f>
        <v>415</v>
      </c>
      <c r="AT60" s="29"/>
    </row>
    <row r="61" spans="1:46" s="140" customFormat="1" ht="16.5" customHeight="1">
      <c r="A61" s="13">
        <v>64</v>
      </c>
      <c r="B61" s="14">
        <v>1408</v>
      </c>
      <c r="C61" s="15" t="s">
        <v>822</v>
      </c>
      <c r="D61" s="207"/>
      <c r="E61" s="208"/>
      <c r="F61" s="208"/>
      <c r="G61" s="208"/>
      <c r="H61" s="208"/>
      <c r="I61" s="208"/>
      <c r="J61" s="208"/>
      <c r="K61" s="208"/>
      <c r="L61" s="191">
        <v>332</v>
      </c>
      <c r="M61" s="191"/>
      <c r="N61" s="32" t="s">
        <v>905</v>
      </c>
      <c r="O61" s="33"/>
      <c r="P61" s="25"/>
      <c r="Q61" s="11"/>
      <c r="R61" s="11"/>
      <c r="S61" s="11"/>
      <c r="T61" s="26"/>
      <c r="U61" s="26"/>
      <c r="V61" s="148"/>
      <c r="W61" s="148"/>
      <c r="X61" s="148"/>
      <c r="Y61" s="152"/>
      <c r="Z61" s="27" t="s">
        <v>869</v>
      </c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8" t="s">
        <v>479</v>
      </c>
      <c r="AN61" s="188">
        <v>1</v>
      </c>
      <c r="AO61" s="189"/>
      <c r="AS61" s="151">
        <f>ROUND(L61*AN61*(1+AQ58),0)</f>
        <v>415</v>
      </c>
      <c r="AT61" s="29"/>
    </row>
    <row r="62" spans="1:46" s="140" customFormat="1" ht="16.5" customHeight="1">
      <c r="A62" s="13">
        <v>64</v>
      </c>
      <c r="B62" s="14">
        <v>1409</v>
      </c>
      <c r="C62" s="15" t="s">
        <v>823</v>
      </c>
      <c r="D62" s="192" t="s">
        <v>601</v>
      </c>
      <c r="E62" s="193"/>
      <c r="F62" s="193"/>
      <c r="G62" s="193"/>
      <c r="H62" s="193"/>
      <c r="I62" s="193"/>
      <c r="J62" s="193"/>
      <c r="K62" s="193"/>
      <c r="L62" s="85"/>
      <c r="M62" s="85"/>
      <c r="N62" s="85"/>
      <c r="O62" s="16"/>
      <c r="P62" s="5"/>
      <c r="Q62" s="5"/>
      <c r="R62" s="5"/>
      <c r="S62" s="5"/>
      <c r="T62" s="17"/>
      <c r="U62" s="17"/>
      <c r="V62" s="143"/>
      <c r="W62" s="5"/>
      <c r="X62" s="18"/>
      <c r="Y62" s="19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1"/>
      <c r="AN62" s="22"/>
      <c r="AO62" s="23"/>
      <c r="AP62" s="49"/>
      <c r="AQ62" s="50"/>
      <c r="AR62" s="51"/>
      <c r="AS62" s="151">
        <f>ROUND(L63*(1+AQ58),0)</f>
        <v>519</v>
      </c>
      <c r="AT62" s="29"/>
    </row>
    <row r="63" spans="1:46" s="140" customFormat="1" ht="16.5" customHeight="1">
      <c r="A63" s="13">
        <v>64</v>
      </c>
      <c r="B63" s="14">
        <v>1410</v>
      </c>
      <c r="C63" s="15" t="s">
        <v>824</v>
      </c>
      <c r="D63" s="194"/>
      <c r="E63" s="195"/>
      <c r="F63" s="195"/>
      <c r="G63" s="195"/>
      <c r="H63" s="195"/>
      <c r="I63" s="195"/>
      <c r="J63" s="195"/>
      <c r="K63" s="195"/>
      <c r="L63" s="190">
        <v>415</v>
      </c>
      <c r="M63" s="190"/>
      <c r="N63" s="11" t="s">
        <v>905</v>
      </c>
      <c r="O63" s="10"/>
      <c r="P63" s="25"/>
      <c r="Q63" s="11"/>
      <c r="R63" s="11"/>
      <c r="S63" s="11"/>
      <c r="T63" s="26"/>
      <c r="U63" s="26"/>
      <c r="V63" s="148"/>
      <c r="W63" s="148"/>
      <c r="X63" s="148"/>
      <c r="Y63" s="152"/>
      <c r="Z63" s="27" t="s">
        <v>869</v>
      </c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28" t="s">
        <v>479</v>
      </c>
      <c r="AN63" s="188">
        <v>1</v>
      </c>
      <c r="AO63" s="189"/>
      <c r="AP63" s="99"/>
      <c r="AQ63" s="93"/>
      <c r="AR63" s="94"/>
      <c r="AS63" s="154">
        <f>ROUND(L63*AN63*(1+AQ58),0)</f>
        <v>519</v>
      </c>
      <c r="AT63" s="98"/>
    </row>
    <row r="64" ht="16.5" customHeight="1">
      <c r="A64" s="1"/>
    </row>
    <row r="65" ht="16.5" customHeight="1">
      <c r="A65" s="1"/>
    </row>
    <row r="66" spans="1:12" ht="16.5" customHeight="1">
      <c r="A66" s="1"/>
      <c r="B66" s="130" t="s">
        <v>507</v>
      </c>
      <c r="C66" s="53"/>
      <c r="D66" s="140"/>
      <c r="E66" s="140"/>
      <c r="F66" s="140"/>
      <c r="G66" s="140"/>
      <c r="H66" s="140"/>
      <c r="I66" s="140"/>
      <c r="J66" s="140"/>
      <c r="K66" s="53"/>
      <c r="L66" s="53"/>
    </row>
    <row r="67" spans="1:47" s="140" customFormat="1" ht="16.5" customHeight="1">
      <c r="A67" s="3" t="s">
        <v>464</v>
      </c>
      <c r="B67" s="141"/>
      <c r="C67" s="4" t="s">
        <v>894</v>
      </c>
      <c r="D67" s="142"/>
      <c r="E67" s="143"/>
      <c r="F67" s="143"/>
      <c r="G67" s="143"/>
      <c r="H67" s="143"/>
      <c r="I67" s="143"/>
      <c r="J67" s="143"/>
      <c r="K67" s="5"/>
      <c r="L67" s="5"/>
      <c r="M67" s="5"/>
      <c r="N67" s="5"/>
      <c r="O67" s="5"/>
      <c r="P67" s="5"/>
      <c r="Q67" s="143"/>
      <c r="R67" s="143"/>
      <c r="S67" s="143"/>
      <c r="T67" s="6"/>
      <c r="U67" s="143"/>
      <c r="V67" s="143"/>
      <c r="W67" s="143"/>
      <c r="X67" s="145" t="s">
        <v>895</v>
      </c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7" t="s">
        <v>896</v>
      </c>
      <c r="AT67" s="7" t="s">
        <v>897</v>
      </c>
      <c r="AU67" s="146"/>
    </row>
    <row r="68" spans="1:47" s="140" customFormat="1" ht="16.5" customHeight="1">
      <c r="A68" s="8" t="s">
        <v>898</v>
      </c>
      <c r="B68" s="9" t="s">
        <v>899</v>
      </c>
      <c r="C68" s="10"/>
      <c r="D68" s="147"/>
      <c r="E68" s="148"/>
      <c r="F68" s="148"/>
      <c r="G68" s="148"/>
      <c r="H68" s="148"/>
      <c r="I68" s="148"/>
      <c r="J68" s="148"/>
      <c r="K68" s="11"/>
      <c r="L68" s="11"/>
      <c r="M68" s="11"/>
      <c r="N68" s="11"/>
      <c r="O68" s="11"/>
      <c r="P68" s="11"/>
      <c r="Q68" s="148"/>
      <c r="R68" s="148"/>
      <c r="S68" s="148"/>
      <c r="T68" s="148"/>
      <c r="U68" s="149"/>
      <c r="V68" s="149"/>
      <c r="W68" s="148"/>
      <c r="X68" s="149"/>
      <c r="Y68" s="149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2" t="s">
        <v>900</v>
      </c>
      <c r="AT68" s="12" t="s">
        <v>901</v>
      </c>
      <c r="AU68" s="146"/>
    </row>
    <row r="69" spans="1:46" s="140" customFormat="1" ht="16.5" customHeight="1">
      <c r="A69" s="13">
        <v>64</v>
      </c>
      <c r="B69" s="14">
        <v>1411</v>
      </c>
      <c r="C69" s="15" t="s">
        <v>825</v>
      </c>
      <c r="D69" s="192" t="s">
        <v>602</v>
      </c>
      <c r="E69" s="193"/>
      <c r="F69" s="193"/>
      <c r="G69" s="193"/>
      <c r="H69" s="193"/>
      <c r="I69" s="193"/>
      <c r="J69" s="193"/>
      <c r="K69" s="193"/>
      <c r="L69" s="150"/>
      <c r="M69" s="150"/>
      <c r="N69" s="150"/>
      <c r="O69" s="153"/>
      <c r="P69" s="5"/>
      <c r="Q69" s="5"/>
      <c r="R69" s="5"/>
      <c r="S69" s="5"/>
      <c r="T69" s="17"/>
      <c r="U69" s="17"/>
      <c r="V69" s="143"/>
      <c r="W69" s="5"/>
      <c r="X69" s="18"/>
      <c r="Y69" s="19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1"/>
      <c r="AN69" s="22"/>
      <c r="AO69" s="23"/>
      <c r="AP69" s="44"/>
      <c r="AQ69" s="45"/>
      <c r="AR69" s="46"/>
      <c r="AS69" s="151">
        <f>ROUND(L70*(1+AQ78),0)</f>
        <v>104</v>
      </c>
      <c r="AT69" s="24" t="s">
        <v>575</v>
      </c>
    </row>
    <row r="70" spans="1:46" s="140" customFormat="1" ht="16.5" customHeight="1">
      <c r="A70" s="13">
        <v>64</v>
      </c>
      <c r="B70" s="14">
        <v>1412</v>
      </c>
      <c r="C70" s="15" t="s">
        <v>826</v>
      </c>
      <c r="D70" s="194"/>
      <c r="E70" s="195"/>
      <c r="F70" s="195"/>
      <c r="G70" s="195"/>
      <c r="H70" s="195"/>
      <c r="I70" s="195"/>
      <c r="J70" s="195"/>
      <c r="K70" s="195"/>
      <c r="L70" s="191">
        <v>83</v>
      </c>
      <c r="M70" s="191"/>
      <c r="N70" s="32" t="s">
        <v>905</v>
      </c>
      <c r="O70" s="33"/>
      <c r="P70" s="25"/>
      <c r="Q70" s="11"/>
      <c r="R70" s="11"/>
      <c r="S70" s="11"/>
      <c r="T70" s="26"/>
      <c r="U70" s="26"/>
      <c r="V70" s="148"/>
      <c r="W70" s="148"/>
      <c r="X70" s="148"/>
      <c r="Y70" s="152"/>
      <c r="Z70" s="27" t="s">
        <v>869</v>
      </c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28" t="s">
        <v>479</v>
      </c>
      <c r="AN70" s="188">
        <v>1</v>
      </c>
      <c r="AO70" s="189"/>
      <c r="AP70" s="47"/>
      <c r="AQ70" s="39"/>
      <c r="AR70" s="48"/>
      <c r="AS70" s="151">
        <f>ROUND(L70*AN70*(1+AQ78),0)</f>
        <v>104</v>
      </c>
      <c r="AT70" s="29"/>
    </row>
    <row r="71" spans="1:46" s="140" customFormat="1" ht="16.5" customHeight="1">
      <c r="A71" s="13">
        <v>64</v>
      </c>
      <c r="B71" s="14">
        <v>1413</v>
      </c>
      <c r="C71" s="15" t="s">
        <v>827</v>
      </c>
      <c r="D71" s="192" t="s">
        <v>603</v>
      </c>
      <c r="E71" s="193"/>
      <c r="F71" s="193"/>
      <c r="G71" s="193"/>
      <c r="H71" s="193"/>
      <c r="I71" s="193"/>
      <c r="J71" s="193"/>
      <c r="K71" s="193"/>
      <c r="L71" s="80"/>
      <c r="M71" s="80"/>
      <c r="N71" s="80"/>
      <c r="O71" s="16"/>
      <c r="P71" s="5"/>
      <c r="Q71" s="5"/>
      <c r="R71" s="5"/>
      <c r="S71" s="5"/>
      <c r="T71" s="17"/>
      <c r="U71" s="17"/>
      <c r="V71" s="143"/>
      <c r="W71" s="5"/>
      <c r="X71" s="18"/>
      <c r="Y71" s="19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1"/>
      <c r="AN71" s="22"/>
      <c r="AO71" s="23"/>
      <c r="AS71" s="151">
        <f>ROUND(L72*(1+AQ78),0)</f>
        <v>208</v>
      </c>
      <c r="AT71" s="29"/>
    </row>
    <row r="72" spans="1:46" s="140" customFormat="1" ht="16.5" customHeight="1">
      <c r="A72" s="13">
        <v>64</v>
      </c>
      <c r="B72" s="14">
        <v>1414</v>
      </c>
      <c r="C72" s="15" t="s">
        <v>828</v>
      </c>
      <c r="D72" s="194"/>
      <c r="E72" s="195"/>
      <c r="F72" s="195"/>
      <c r="G72" s="195"/>
      <c r="H72" s="195"/>
      <c r="I72" s="195"/>
      <c r="J72" s="195"/>
      <c r="K72" s="195"/>
      <c r="L72" s="191">
        <v>166</v>
      </c>
      <c r="M72" s="191"/>
      <c r="N72" s="32" t="s">
        <v>905</v>
      </c>
      <c r="O72" s="33"/>
      <c r="P72" s="25"/>
      <c r="Q72" s="11"/>
      <c r="R72" s="11"/>
      <c r="S72" s="11"/>
      <c r="T72" s="26"/>
      <c r="U72" s="26"/>
      <c r="V72" s="148"/>
      <c r="W72" s="148"/>
      <c r="X72" s="148"/>
      <c r="Y72" s="152"/>
      <c r="Z72" s="27" t="s">
        <v>869</v>
      </c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28" t="s">
        <v>479</v>
      </c>
      <c r="AN72" s="188">
        <v>1</v>
      </c>
      <c r="AO72" s="189"/>
      <c r="AS72" s="151">
        <f>ROUND(L72*AN72*(1+AQ78),0)</f>
        <v>208</v>
      </c>
      <c r="AT72" s="29"/>
    </row>
    <row r="73" spans="1:46" s="140" customFormat="1" ht="16.5" customHeight="1">
      <c r="A73" s="13">
        <v>64</v>
      </c>
      <c r="B73" s="14">
        <v>1415</v>
      </c>
      <c r="C73" s="15" t="s">
        <v>829</v>
      </c>
      <c r="D73" s="192" t="s">
        <v>604</v>
      </c>
      <c r="E73" s="193"/>
      <c r="F73" s="193"/>
      <c r="G73" s="193"/>
      <c r="H73" s="193"/>
      <c r="I73" s="193"/>
      <c r="J73" s="193"/>
      <c r="K73" s="193"/>
      <c r="L73" s="85"/>
      <c r="M73" s="85"/>
      <c r="N73" s="85"/>
      <c r="O73" s="16"/>
      <c r="P73" s="5"/>
      <c r="Q73" s="5"/>
      <c r="R73" s="5"/>
      <c r="S73" s="5"/>
      <c r="T73" s="17"/>
      <c r="U73" s="17"/>
      <c r="V73" s="143"/>
      <c r="W73" s="5"/>
      <c r="X73" s="18"/>
      <c r="Y73" s="19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1"/>
      <c r="AN73" s="22"/>
      <c r="AO73" s="23"/>
      <c r="AS73" s="151">
        <f>ROUND(L74*(1+AQ78),0)</f>
        <v>311</v>
      </c>
      <c r="AT73" s="29"/>
    </row>
    <row r="74" spans="1:46" s="140" customFormat="1" ht="16.5" customHeight="1">
      <c r="A74" s="13">
        <v>64</v>
      </c>
      <c r="B74" s="14">
        <v>1416</v>
      </c>
      <c r="C74" s="15" t="s">
        <v>830</v>
      </c>
      <c r="D74" s="194"/>
      <c r="E74" s="195"/>
      <c r="F74" s="195"/>
      <c r="G74" s="195"/>
      <c r="H74" s="195"/>
      <c r="I74" s="195"/>
      <c r="J74" s="195"/>
      <c r="K74" s="195"/>
      <c r="L74" s="191">
        <v>249</v>
      </c>
      <c r="M74" s="191"/>
      <c r="N74" s="32" t="s">
        <v>905</v>
      </c>
      <c r="O74" s="33"/>
      <c r="P74" s="25"/>
      <c r="Q74" s="11"/>
      <c r="R74" s="11"/>
      <c r="S74" s="11"/>
      <c r="T74" s="26"/>
      <c r="U74" s="26"/>
      <c r="V74" s="148"/>
      <c r="W74" s="148"/>
      <c r="X74" s="148"/>
      <c r="Y74" s="152"/>
      <c r="Z74" s="27" t="s">
        <v>869</v>
      </c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28" t="s">
        <v>479</v>
      </c>
      <c r="AN74" s="188">
        <v>1</v>
      </c>
      <c r="AO74" s="189"/>
      <c r="AS74" s="151">
        <f>ROUND(L74*AN74*(1+AQ78),0)</f>
        <v>311</v>
      </c>
      <c r="AT74" s="29"/>
    </row>
    <row r="75" spans="1:46" s="140" customFormat="1" ht="16.5" customHeight="1">
      <c r="A75" s="13">
        <v>64</v>
      </c>
      <c r="B75" s="14">
        <v>1417</v>
      </c>
      <c r="C75" s="15" t="s">
        <v>831</v>
      </c>
      <c r="D75" s="192" t="s">
        <v>605</v>
      </c>
      <c r="E75" s="193"/>
      <c r="F75" s="193"/>
      <c r="G75" s="193"/>
      <c r="H75" s="193"/>
      <c r="I75" s="193"/>
      <c r="J75" s="193"/>
      <c r="K75" s="193"/>
      <c r="L75" s="85"/>
      <c r="M75" s="85"/>
      <c r="N75" s="85"/>
      <c r="O75" s="16"/>
      <c r="P75" s="5"/>
      <c r="Q75" s="5"/>
      <c r="R75" s="5"/>
      <c r="S75" s="5"/>
      <c r="T75" s="17"/>
      <c r="U75" s="17"/>
      <c r="V75" s="143"/>
      <c r="W75" s="5"/>
      <c r="X75" s="18"/>
      <c r="Y75" s="19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1"/>
      <c r="AN75" s="22"/>
      <c r="AO75" s="23"/>
      <c r="AR75" s="155"/>
      <c r="AS75" s="151">
        <f>ROUND(L76*(1+AQ78),0)</f>
        <v>415</v>
      </c>
      <c r="AT75" s="29"/>
    </row>
    <row r="76" spans="1:46" s="140" customFormat="1" ht="16.5" customHeight="1">
      <c r="A76" s="13">
        <v>64</v>
      </c>
      <c r="B76" s="14">
        <v>1418</v>
      </c>
      <c r="C76" s="15" t="s">
        <v>832</v>
      </c>
      <c r="D76" s="194"/>
      <c r="E76" s="195"/>
      <c r="F76" s="195"/>
      <c r="G76" s="195"/>
      <c r="H76" s="195"/>
      <c r="I76" s="195"/>
      <c r="J76" s="195"/>
      <c r="K76" s="195"/>
      <c r="L76" s="191">
        <v>332</v>
      </c>
      <c r="M76" s="191"/>
      <c r="N76" s="32" t="s">
        <v>905</v>
      </c>
      <c r="O76" s="33"/>
      <c r="P76" s="25"/>
      <c r="Q76" s="11"/>
      <c r="R76" s="11"/>
      <c r="S76" s="11"/>
      <c r="T76" s="26"/>
      <c r="U76" s="26"/>
      <c r="V76" s="148"/>
      <c r="W76" s="148"/>
      <c r="X76" s="148"/>
      <c r="Y76" s="152"/>
      <c r="Z76" s="27" t="s">
        <v>869</v>
      </c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28" t="s">
        <v>479</v>
      </c>
      <c r="AN76" s="188">
        <v>1</v>
      </c>
      <c r="AO76" s="189"/>
      <c r="AP76" s="201" t="s">
        <v>936</v>
      </c>
      <c r="AQ76" s="202"/>
      <c r="AR76" s="203"/>
      <c r="AS76" s="151">
        <f>ROUND(L76*AN76*(1+AQ78),0)</f>
        <v>415</v>
      </c>
      <c r="AT76" s="29"/>
    </row>
    <row r="77" spans="1:46" s="140" customFormat="1" ht="16.5" customHeight="1">
      <c r="A77" s="13">
        <v>64</v>
      </c>
      <c r="B77" s="14">
        <v>1419</v>
      </c>
      <c r="C77" s="15" t="s">
        <v>833</v>
      </c>
      <c r="D77" s="192" t="s">
        <v>606</v>
      </c>
      <c r="E77" s="193"/>
      <c r="F77" s="193"/>
      <c r="G77" s="193"/>
      <c r="H77" s="193"/>
      <c r="I77" s="193"/>
      <c r="J77" s="193"/>
      <c r="K77" s="193"/>
      <c r="L77" s="85"/>
      <c r="M77" s="85"/>
      <c r="N77" s="85"/>
      <c r="O77" s="16"/>
      <c r="P77" s="5"/>
      <c r="Q77" s="5"/>
      <c r="R77" s="5"/>
      <c r="S77" s="5"/>
      <c r="T77" s="17"/>
      <c r="U77" s="17"/>
      <c r="V77" s="143"/>
      <c r="W77" s="5"/>
      <c r="X77" s="18"/>
      <c r="Y77" s="19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1"/>
      <c r="AN77" s="22"/>
      <c r="AO77" s="23"/>
      <c r="AP77" s="201"/>
      <c r="AQ77" s="202"/>
      <c r="AR77" s="203"/>
      <c r="AS77" s="151">
        <f>ROUND(L78*(1+AQ78),0)</f>
        <v>519</v>
      </c>
      <c r="AT77" s="29"/>
    </row>
    <row r="78" spans="1:46" s="140" customFormat="1" ht="16.5" customHeight="1">
      <c r="A78" s="13">
        <v>64</v>
      </c>
      <c r="B78" s="14">
        <v>1420</v>
      </c>
      <c r="C78" s="15" t="s">
        <v>834</v>
      </c>
      <c r="D78" s="194"/>
      <c r="E78" s="195"/>
      <c r="F78" s="195"/>
      <c r="G78" s="195"/>
      <c r="H78" s="195"/>
      <c r="I78" s="195"/>
      <c r="J78" s="195"/>
      <c r="K78" s="195"/>
      <c r="L78" s="190">
        <v>415</v>
      </c>
      <c r="M78" s="190"/>
      <c r="N78" s="32" t="s">
        <v>905</v>
      </c>
      <c r="O78" s="33"/>
      <c r="P78" s="25"/>
      <c r="Q78" s="11"/>
      <c r="R78" s="11"/>
      <c r="S78" s="11"/>
      <c r="T78" s="26"/>
      <c r="U78" s="26"/>
      <c r="V78" s="148"/>
      <c r="W78" s="148"/>
      <c r="X78" s="148"/>
      <c r="Y78" s="152"/>
      <c r="Z78" s="27" t="s">
        <v>869</v>
      </c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28" t="s">
        <v>479</v>
      </c>
      <c r="AN78" s="188">
        <v>1</v>
      </c>
      <c r="AO78" s="189"/>
      <c r="AP78" s="52" t="s">
        <v>930</v>
      </c>
      <c r="AQ78" s="199">
        <v>0.25</v>
      </c>
      <c r="AR78" s="200"/>
      <c r="AS78" s="151">
        <f>ROUND(L78*AN78*(1+AQ78),0)</f>
        <v>519</v>
      </c>
      <c r="AT78" s="29"/>
    </row>
    <row r="79" spans="1:46" s="140" customFormat="1" ht="16.5" customHeight="1">
      <c r="A79" s="13">
        <v>64</v>
      </c>
      <c r="B79" s="14">
        <v>1421</v>
      </c>
      <c r="C79" s="15" t="s">
        <v>835</v>
      </c>
      <c r="D79" s="192" t="s">
        <v>607</v>
      </c>
      <c r="E79" s="193"/>
      <c r="F79" s="193"/>
      <c r="G79" s="193"/>
      <c r="H79" s="193"/>
      <c r="I79" s="193"/>
      <c r="J79" s="193"/>
      <c r="K79" s="193"/>
      <c r="L79" s="85"/>
      <c r="M79" s="85"/>
      <c r="N79" s="85"/>
      <c r="O79" s="16"/>
      <c r="P79" s="5"/>
      <c r="Q79" s="5"/>
      <c r="R79" s="5"/>
      <c r="S79" s="5"/>
      <c r="T79" s="17"/>
      <c r="U79" s="17"/>
      <c r="V79" s="143"/>
      <c r="W79" s="5"/>
      <c r="X79" s="18"/>
      <c r="Y79" s="19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117"/>
      <c r="AR79" s="54" t="s">
        <v>931</v>
      </c>
      <c r="AS79" s="151">
        <f>ROUND(L80*(1+AQ78),0)</f>
        <v>623</v>
      </c>
      <c r="AT79" s="29"/>
    </row>
    <row r="80" spans="1:46" s="140" customFormat="1" ht="16.5" customHeight="1">
      <c r="A80" s="13">
        <v>64</v>
      </c>
      <c r="B80" s="14">
        <v>1422</v>
      </c>
      <c r="C80" s="15" t="s">
        <v>836</v>
      </c>
      <c r="D80" s="194"/>
      <c r="E80" s="195"/>
      <c r="F80" s="195"/>
      <c r="G80" s="195"/>
      <c r="H80" s="195"/>
      <c r="I80" s="195"/>
      <c r="J80" s="195"/>
      <c r="K80" s="195"/>
      <c r="L80" s="190">
        <v>498</v>
      </c>
      <c r="M80" s="190"/>
      <c r="N80" s="32" t="s">
        <v>905</v>
      </c>
      <c r="O80" s="33"/>
      <c r="P80" s="25"/>
      <c r="Q80" s="11"/>
      <c r="R80" s="11"/>
      <c r="S80" s="11"/>
      <c r="T80" s="26"/>
      <c r="U80" s="26"/>
      <c r="V80" s="148"/>
      <c r="W80" s="148"/>
      <c r="X80" s="148"/>
      <c r="Y80" s="152"/>
      <c r="Z80" s="27" t="s">
        <v>869</v>
      </c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28" t="s">
        <v>479</v>
      </c>
      <c r="AN80" s="188">
        <v>1</v>
      </c>
      <c r="AO80" s="188"/>
      <c r="AP80" s="156"/>
      <c r="AQ80" s="146"/>
      <c r="AR80" s="155"/>
      <c r="AS80" s="151">
        <f>ROUND(L80*AN80*(1+AQ78),0)</f>
        <v>623</v>
      </c>
      <c r="AT80" s="29"/>
    </row>
    <row r="81" spans="1:46" s="140" customFormat="1" ht="16.5" customHeight="1">
      <c r="A81" s="13">
        <v>64</v>
      </c>
      <c r="B81" s="14">
        <v>1423</v>
      </c>
      <c r="C81" s="15" t="s">
        <v>837</v>
      </c>
      <c r="D81" s="192" t="s">
        <v>608</v>
      </c>
      <c r="E81" s="193"/>
      <c r="F81" s="193"/>
      <c r="G81" s="193"/>
      <c r="H81" s="193"/>
      <c r="I81" s="193"/>
      <c r="J81" s="193"/>
      <c r="K81" s="193"/>
      <c r="L81" s="85"/>
      <c r="M81" s="85"/>
      <c r="N81" s="85"/>
      <c r="O81" s="16"/>
      <c r="P81" s="5"/>
      <c r="Q81" s="5"/>
      <c r="R81" s="5"/>
      <c r="S81" s="5"/>
      <c r="T81" s="17"/>
      <c r="U81" s="17"/>
      <c r="V81" s="143"/>
      <c r="W81" s="5"/>
      <c r="X81" s="18"/>
      <c r="Y81" s="19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1"/>
      <c r="AN81" s="22"/>
      <c r="AO81" s="22"/>
      <c r="AP81" s="156"/>
      <c r="AQ81" s="146"/>
      <c r="AR81" s="155"/>
      <c r="AS81" s="151">
        <f>ROUND(L82*(1+AQ78),0)</f>
        <v>726</v>
      </c>
      <c r="AT81" s="29"/>
    </row>
    <row r="82" spans="1:46" s="140" customFormat="1" ht="16.5" customHeight="1">
      <c r="A82" s="13">
        <v>64</v>
      </c>
      <c r="B82" s="14">
        <v>1424</v>
      </c>
      <c r="C82" s="15" t="s">
        <v>838</v>
      </c>
      <c r="D82" s="194"/>
      <c r="E82" s="195"/>
      <c r="F82" s="195"/>
      <c r="G82" s="195"/>
      <c r="H82" s="195"/>
      <c r="I82" s="195"/>
      <c r="J82" s="195"/>
      <c r="K82" s="195"/>
      <c r="L82" s="190">
        <v>581</v>
      </c>
      <c r="M82" s="190"/>
      <c r="N82" s="32" t="s">
        <v>905</v>
      </c>
      <c r="O82" s="33"/>
      <c r="P82" s="25"/>
      <c r="Q82" s="11"/>
      <c r="R82" s="11"/>
      <c r="S82" s="11"/>
      <c r="T82" s="26"/>
      <c r="U82" s="26"/>
      <c r="V82" s="148"/>
      <c r="W82" s="148"/>
      <c r="X82" s="148"/>
      <c r="Y82" s="152"/>
      <c r="Z82" s="27" t="s">
        <v>869</v>
      </c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28" t="s">
        <v>479</v>
      </c>
      <c r="AN82" s="188">
        <v>1</v>
      </c>
      <c r="AO82" s="188"/>
      <c r="AP82" s="156"/>
      <c r="AQ82" s="146"/>
      <c r="AR82" s="155"/>
      <c r="AS82" s="151">
        <f>ROUND(L82*AN82*(1+AQ78),0)</f>
        <v>726</v>
      </c>
      <c r="AT82" s="29"/>
    </row>
    <row r="83" spans="1:46" s="140" customFormat="1" ht="16.5" customHeight="1">
      <c r="A83" s="13">
        <v>64</v>
      </c>
      <c r="B83" s="14">
        <v>1425</v>
      </c>
      <c r="C83" s="15" t="s">
        <v>839</v>
      </c>
      <c r="D83" s="192" t="s">
        <v>609</v>
      </c>
      <c r="E83" s="193"/>
      <c r="F83" s="193"/>
      <c r="G83" s="193"/>
      <c r="H83" s="193"/>
      <c r="I83" s="193"/>
      <c r="J83" s="193"/>
      <c r="K83" s="193"/>
      <c r="L83" s="85"/>
      <c r="M83" s="85"/>
      <c r="N83" s="85"/>
      <c r="O83" s="16"/>
      <c r="P83" s="5"/>
      <c r="Q83" s="5"/>
      <c r="R83" s="5"/>
      <c r="S83" s="5"/>
      <c r="T83" s="17"/>
      <c r="U83" s="17"/>
      <c r="V83" s="143"/>
      <c r="W83" s="5"/>
      <c r="X83" s="18"/>
      <c r="Y83" s="19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1"/>
      <c r="AN83" s="22"/>
      <c r="AO83" s="22"/>
      <c r="AP83" s="156"/>
      <c r="AQ83" s="146"/>
      <c r="AR83" s="155"/>
      <c r="AS83" s="151">
        <f>ROUND(L84*(1+AQ78),0)</f>
        <v>830</v>
      </c>
      <c r="AT83" s="29"/>
    </row>
    <row r="84" spans="1:46" s="140" customFormat="1" ht="16.5" customHeight="1">
      <c r="A84" s="13">
        <v>64</v>
      </c>
      <c r="B84" s="14">
        <v>1426</v>
      </c>
      <c r="C84" s="15" t="s">
        <v>840</v>
      </c>
      <c r="D84" s="194"/>
      <c r="E84" s="195"/>
      <c r="F84" s="195"/>
      <c r="G84" s="195"/>
      <c r="H84" s="195"/>
      <c r="I84" s="195"/>
      <c r="J84" s="195"/>
      <c r="K84" s="195"/>
      <c r="L84" s="190">
        <v>664</v>
      </c>
      <c r="M84" s="190"/>
      <c r="N84" s="32" t="s">
        <v>905</v>
      </c>
      <c r="O84" s="33"/>
      <c r="P84" s="25"/>
      <c r="Q84" s="11"/>
      <c r="R84" s="11"/>
      <c r="S84" s="11"/>
      <c r="T84" s="26"/>
      <c r="U84" s="26"/>
      <c r="V84" s="148"/>
      <c r="W84" s="148"/>
      <c r="X84" s="148"/>
      <c r="Y84" s="152"/>
      <c r="Z84" s="27" t="s">
        <v>869</v>
      </c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28" t="s">
        <v>479</v>
      </c>
      <c r="AN84" s="188">
        <v>1</v>
      </c>
      <c r="AO84" s="188"/>
      <c r="AP84" s="156"/>
      <c r="AQ84" s="146"/>
      <c r="AR84" s="155"/>
      <c r="AS84" s="151">
        <f>ROUND(L84*AN84*(1+AQ78),0)</f>
        <v>830</v>
      </c>
      <c r="AT84" s="29"/>
    </row>
    <row r="85" spans="1:46" s="140" customFormat="1" ht="16.5" customHeight="1">
      <c r="A85" s="13">
        <v>64</v>
      </c>
      <c r="B85" s="14">
        <v>1427</v>
      </c>
      <c r="C85" s="15" t="s">
        <v>841</v>
      </c>
      <c r="D85" s="192" t="s">
        <v>610</v>
      </c>
      <c r="E85" s="193"/>
      <c r="F85" s="193"/>
      <c r="G85" s="193"/>
      <c r="H85" s="193"/>
      <c r="I85" s="193"/>
      <c r="J85" s="193"/>
      <c r="K85" s="193"/>
      <c r="L85" s="85"/>
      <c r="M85" s="85"/>
      <c r="N85" s="85"/>
      <c r="O85" s="16"/>
      <c r="P85" s="5"/>
      <c r="Q85" s="5"/>
      <c r="R85" s="5"/>
      <c r="S85" s="5"/>
      <c r="T85" s="17"/>
      <c r="U85" s="17"/>
      <c r="V85" s="143"/>
      <c r="W85" s="5"/>
      <c r="X85" s="18"/>
      <c r="Y85" s="19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1"/>
      <c r="AN85" s="22"/>
      <c r="AO85" s="22"/>
      <c r="AP85" s="156"/>
      <c r="AQ85" s="146"/>
      <c r="AR85" s="155"/>
      <c r="AS85" s="151">
        <f>ROUND(L86*(1+AQ78),0)</f>
        <v>934</v>
      </c>
      <c r="AT85" s="29"/>
    </row>
    <row r="86" spans="1:46" s="140" customFormat="1" ht="16.5" customHeight="1">
      <c r="A86" s="13">
        <v>64</v>
      </c>
      <c r="B86" s="14">
        <v>1428</v>
      </c>
      <c r="C86" s="15" t="s">
        <v>842</v>
      </c>
      <c r="D86" s="194"/>
      <c r="E86" s="195"/>
      <c r="F86" s="195"/>
      <c r="G86" s="195"/>
      <c r="H86" s="195"/>
      <c r="I86" s="195"/>
      <c r="J86" s="195"/>
      <c r="K86" s="195"/>
      <c r="L86" s="190">
        <v>747</v>
      </c>
      <c r="M86" s="190"/>
      <c r="N86" s="11" t="s">
        <v>905</v>
      </c>
      <c r="O86" s="10"/>
      <c r="P86" s="25"/>
      <c r="Q86" s="11"/>
      <c r="R86" s="11"/>
      <c r="S86" s="11"/>
      <c r="T86" s="26"/>
      <c r="U86" s="26"/>
      <c r="V86" s="148"/>
      <c r="W86" s="148"/>
      <c r="X86" s="148"/>
      <c r="Y86" s="152"/>
      <c r="Z86" s="27" t="s">
        <v>869</v>
      </c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28" t="s">
        <v>479</v>
      </c>
      <c r="AN86" s="188">
        <v>1</v>
      </c>
      <c r="AO86" s="188"/>
      <c r="AP86" s="147"/>
      <c r="AQ86" s="148"/>
      <c r="AR86" s="152"/>
      <c r="AS86" s="154">
        <f>ROUND(L86*AN86*(1+AQ78),0)</f>
        <v>934</v>
      </c>
      <c r="AT86" s="98"/>
    </row>
    <row r="87" ht="16.5" customHeight="1">
      <c r="A87" s="1"/>
    </row>
    <row r="88" spans="1:46" s="140" customFormat="1" ht="16.5" customHeight="1">
      <c r="A88" s="37"/>
      <c r="B88" s="37"/>
      <c r="C88" s="32"/>
      <c r="D88" s="32"/>
      <c r="E88" s="32"/>
      <c r="F88" s="32"/>
      <c r="G88" s="32"/>
      <c r="H88" s="32"/>
      <c r="I88" s="38"/>
      <c r="J88" s="38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5"/>
      <c r="V88" s="35"/>
      <c r="W88" s="32"/>
      <c r="X88" s="39"/>
      <c r="Y88" s="40"/>
      <c r="Z88" s="32"/>
      <c r="AA88" s="32"/>
      <c r="AB88" s="32"/>
      <c r="AC88" s="39"/>
      <c r="AD88" s="40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41"/>
      <c r="AT88" s="146"/>
    </row>
    <row r="89" spans="1:46" s="140" customFormat="1" ht="16.5" customHeight="1">
      <c r="A89" s="37"/>
      <c r="B89" s="37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5"/>
      <c r="V89" s="35"/>
      <c r="W89" s="32"/>
      <c r="X89" s="35"/>
      <c r="Y89" s="40"/>
      <c r="Z89" s="32"/>
      <c r="AA89" s="32"/>
      <c r="AB89" s="32"/>
      <c r="AC89" s="39"/>
      <c r="AD89" s="40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41"/>
      <c r="AT89" s="146"/>
    </row>
    <row r="90" spans="1:46" s="140" customFormat="1" ht="16.5" customHeight="1">
      <c r="A90" s="37"/>
      <c r="B90" s="37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5"/>
      <c r="V90" s="35"/>
      <c r="W90" s="32"/>
      <c r="X90" s="35"/>
      <c r="Y90" s="40"/>
      <c r="Z90" s="32"/>
      <c r="AA90" s="32"/>
      <c r="AB90" s="32"/>
      <c r="AC90" s="42"/>
      <c r="AD90" s="4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41"/>
      <c r="AT90" s="146"/>
    </row>
    <row r="91" spans="1:46" s="140" customFormat="1" ht="16.5" customHeight="1">
      <c r="A91" s="37"/>
      <c r="B91" s="37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43"/>
      <c r="U91" s="157"/>
      <c r="V91" s="157"/>
      <c r="W91" s="146"/>
      <c r="X91" s="157"/>
      <c r="Y91" s="40"/>
      <c r="Z91" s="32"/>
      <c r="AA91" s="32"/>
      <c r="AB91" s="32"/>
      <c r="AC91" s="39"/>
      <c r="AD91" s="40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41"/>
      <c r="AT91" s="146"/>
    </row>
    <row r="92" spans="1:46" s="140" customFormat="1" ht="16.5" customHeight="1">
      <c r="A92" s="37"/>
      <c r="B92" s="37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5"/>
      <c r="U92" s="39"/>
      <c r="V92" s="40"/>
      <c r="W92" s="32"/>
      <c r="X92" s="35"/>
      <c r="Y92" s="40"/>
      <c r="Z92" s="32"/>
      <c r="AA92" s="32"/>
      <c r="AB92" s="32"/>
      <c r="AC92" s="39"/>
      <c r="AD92" s="40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41"/>
      <c r="AT92" s="146"/>
    </row>
    <row r="93" spans="1:46" s="140" customFormat="1" ht="16.5" customHeight="1">
      <c r="A93" s="37"/>
      <c r="B93" s="37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5"/>
      <c r="V93" s="40"/>
      <c r="W93" s="32"/>
      <c r="X93" s="35"/>
      <c r="Y93" s="40"/>
      <c r="Z93" s="32"/>
      <c r="AA93" s="32"/>
      <c r="AB93" s="32"/>
      <c r="AC93" s="42"/>
      <c r="AD93" s="4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41"/>
      <c r="AT93" s="146"/>
    </row>
    <row r="94" spans="1:46" s="140" customFormat="1" ht="16.5" customHeight="1">
      <c r="A94" s="37"/>
      <c r="B94" s="37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5"/>
      <c r="V94" s="40"/>
      <c r="W94" s="32"/>
      <c r="X94" s="39"/>
      <c r="Y94" s="40"/>
      <c r="Z94" s="32"/>
      <c r="AA94" s="32"/>
      <c r="AB94" s="32"/>
      <c r="AC94" s="39"/>
      <c r="AD94" s="40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41"/>
      <c r="AT94" s="146"/>
    </row>
  </sheetData>
  <sheetProtection/>
  <mergeCells count="109">
    <mergeCell ref="D83:K84"/>
    <mergeCell ref="L84:M84"/>
    <mergeCell ref="AN84:AO84"/>
    <mergeCell ref="D85:K86"/>
    <mergeCell ref="L86:M86"/>
    <mergeCell ref="AN86:AO86"/>
    <mergeCell ref="D79:K80"/>
    <mergeCell ref="L80:M80"/>
    <mergeCell ref="AN80:AO80"/>
    <mergeCell ref="D81:K82"/>
    <mergeCell ref="L82:M82"/>
    <mergeCell ref="AN82:AO82"/>
    <mergeCell ref="AP76:AR77"/>
    <mergeCell ref="D77:K78"/>
    <mergeCell ref="L78:M78"/>
    <mergeCell ref="AN78:AO78"/>
    <mergeCell ref="AQ78:AR78"/>
    <mergeCell ref="D73:K74"/>
    <mergeCell ref="L74:M74"/>
    <mergeCell ref="AN74:AO74"/>
    <mergeCell ref="D75:K76"/>
    <mergeCell ref="L76:M76"/>
    <mergeCell ref="AN76:AO76"/>
    <mergeCell ref="D69:K70"/>
    <mergeCell ref="L70:M70"/>
    <mergeCell ref="AN70:AO70"/>
    <mergeCell ref="D71:K72"/>
    <mergeCell ref="L72:M72"/>
    <mergeCell ref="AN72:AO72"/>
    <mergeCell ref="D60:K61"/>
    <mergeCell ref="L61:M61"/>
    <mergeCell ref="AN61:AO61"/>
    <mergeCell ref="D62:K63"/>
    <mergeCell ref="L63:M63"/>
    <mergeCell ref="AN63:AO63"/>
    <mergeCell ref="AP56:AR57"/>
    <mergeCell ref="L57:M57"/>
    <mergeCell ref="AN57:AO57"/>
    <mergeCell ref="D58:K59"/>
    <mergeCell ref="AQ58:AR58"/>
    <mergeCell ref="L59:M59"/>
    <mergeCell ref="AN59:AO59"/>
    <mergeCell ref="D54:K55"/>
    <mergeCell ref="L55:M55"/>
    <mergeCell ref="AN55:AO55"/>
    <mergeCell ref="D56:K57"/>
    <mergeCell ref="D39:K40"/>
    <mergeCell ref="D37:K38"/>
    <mergeCell ref="D35:K36"/>
    <mergeCell ref="D33:K34"/>
    <mergeCell ref="D47:K48"/>
    <mergeCell ref="D45:K46"/>
    <mergeCell ref="D43:K44"/>
    <mergeCell ref="D41:K42"/>
    <mergeCell ref="D11:K12"/>
    <mergeCell ref="D7:K8"/>
    <mergeCell ref="D9:K10"/>
    <mergeCell ref="D31:K32"/>
    <mergeCell ref="D29:K30"/>
    <mergeCell ref="D27:K28"/>
    <mergeCell ref="D25:K26"/>
    <mergeCell ref="D23:K24"/>
    <mergeCell ref="D21:K22"/>
    <mergeCell ref="D19:K20"/>
    <mergeCell ref="D17:K18"/>
    <mergeCell ref="D15:K16"/>
    <mergeCell ref="D13:K14"/>
    <mergeCell ref="AQ10:AR10"/>
    <mergeCell ref="AQ14:AR14"/>
    <mergeCell ref="L14:M14"/>
    <mergeCell ref="AQ16:AR16"/>
    <mergeCell ref="L16:M16"/>
    <mergeCell ref="AQ18:AR18"/>
    <mergeCell ref="L18:M18"/>
    <mergeCell ref="L8:M8"/>
    <mergeCell ref="AQ8:AR8"/>
    <mergeCell ref="L10:M10"/>
    <mergeCell ref="AQ12:AR12"/>
    <mergeCell ref="L12:M12"/>
    <mergeCell ref="AQ20:AR20"/>
    <mergeCell ref="L20:M20"/>
    <mergeCell ref="AQ22:AR22"/>
    <mergeCell ref="L22:M22"/>
    <mergeCell ref="AQ24:AR24"/>
    <mergeCell ref="L24:M24"/>
    <mergeCell ref="AQ26:AR26"/>
    <mergeCell ref="L26:M26"/>
    <mergeCell ref="AQ28:AR28"/>
    <mergeCell ref="L28:M28"/>
    <mergeCell ref="AQ30:AR30"/>
    <mergeCell ref="L30:M30"/>
    <mergeCell ref="AQ32:AR32"/>
    <mergeCell ref="L32:M32"/>
    <mergeCell ref="AQ34:AR34"/>
    <mergeCell ref="L34:M34"/>
    <mergeCell ref="AQ36:AR36"/>
    <mergeCell ref="L36:M36"/>
    <mergeCell ref="AQ38:AR38"/>
    <mergeCell ref="L38:M38"/>
    <mergeCell ref="AQ40:AR40"/>
    <mergeCell ref="L40:M40"/>
    <mergeCell ref="AQ42:AR42"/>
    <mergeCell ref="L42:M42"/>
    <mergeCell ref="AQ48:AR48"/>
    <mergeCell ref="L48:M48"/>
    <mergeCell ref="AQ44:AR44"/>
    <mergeCell ref="L44:M44"/>
    <mergeCell ref="AQ46:AR46"/>
    <mergeCell ref="L46:M46"/>
  </mergeCells>
  <printOptions horizontalCentered="1" verticalCentered="1"/>
  <pageMargins left="0.3937007874015748" right="0.3937007874015748" top="0.3937007874015748" bottom="0.3937007874015748" header="0.5118110236220472" footer="0.31496062992125984"/>
  <pageSetup blackAndWhite="1" firstPageNumber="9" useFirstPageNumber="1" horizontalDpi="600" verticalDpi="600" orientation="portrait" paperSize="9" scale="50" r:id="rId1"/>
  <headerFooter alignWithMargins="0">
    <oddFooter>&amp;C&amp;"ＦＡ 丸ゴシックＭ,標準"&amp;P</oddFooter>
  </headerFooter>
  <rowBreaks count="1" manualBreakCount="1">
    <brk id="87" max="4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AU49"/>
  <sheetViews>
    <sheetView zoomScaleSheetLayoutView="75" workbookViewId="0" topLeftCell="A1">
      <selection activeCell="AS38" sqref="AS38"/>
    </sheetView>
  </sheetViews>
  <sheetFormatPr defaultColWidth="9.00390625" defaultRowHeight="16.5" customHeight="1"/>
  <cols>
    <col min="1" max="1" width="4.625" style="138" customWidth="1"/>
    <col min="2" max="2" width="7.625" style="138" customWidth="1"/>
    <col min="3" max="3" width="35.625" style="2" customWidth="1"/>
    <col min="4" max="10" width="2.375" style="138" customWidth="1"/>
    <col min="11" max="11" width="2.375" style="2" customWidth="1"/>
    <col min="12" max="13" width="3.125" style="2" customWidth="1"/>
    <col min="14" max="16" width="2.375" style="2" customWidth="1"/>
    <col min="17" max="20" width="2.375" style="138" customWidth="1"/>
    <col min="21" max="22" width="2.375" style="139" customWidth="1"/>
    <col min="23" max="23" width="2.375" style="138" customWidth="1"/>
    <col min="24" max="25" width="2.375" style="139" customWidth="1"/>
    <col min="26" max="44" width="2.375" style="138" customWidth="1"/>
    <col min="45" max="46" width="8.625" style="138" customWidth="1"/>
    <col min="47" max="47" width="2.75390625" style="138" customWidth="1"/>
    <col min="48" max="16384" width="9.00390625" style="138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16" ht="16.5" customHeight="1">
      <c r="A4" s="1"/>
      <c r="B4" s="130" t="s">
        <v>505</v>
      </c>
      <c r="C4" s="53"/>
      <c r="D4" s="140"/>
      <c r="E4" s="140"/>
      <c r="F4" s="140"/>
      <c r="G4" s="140"/>
      <c r="H4" s="140"/>
      <c r="I4" s="140"/>
      <c r="J4" s="140"/>
      <c r="K4" s="53"/>
      <c r="L4" s="53"/>
      <c r="M4" s="53"/>
      <c r="N4" s="53"/>
      <c r="O4" s="53"/>
      <c r="P4" s="53"/>
    </row>
    <row r="5" spans="1:47" s="140" customFormat="1" ht="16.5" customHeight="1">
      <c r="A5" s="3" t="s">
        <v>464</v>
      </c>
      <c r="B5" s="141"/>
      <c r="C5" s="4" t="s">
        <v>894</v>
      </c>
      <c r="D5" s="142"/>
      <c r="E5" s="143"/>
      <c r="F5" s="143"/>
      <c r="G5" s="143"/>
      <c r="H5" s="143"/>
      <c r="I5" s="143"/>
      <c r="J5" s="143"/>
      <c r="K5" s="5"/>
      <c r="L5" s="5"/>
      <c r="M5" s="5"/>
      <c r="N5" s="5"/>
      <c r="O5" s="5"/>
      <c r="P5" s="5"/>
      <c r="Q5" s="143"/>
      <c r="R5" s="143"/>
      <c r="S5" s="143"/>
      <c r="T5" s="6"/>
      <c r="U5" s="144"/>
      <c r="V5" s="144"/>
      <c r="W5" s="143"/>
      <c r="X5" s="145" t="s">
        <v>895</v>
      </c>
      <c r="Y5" s="144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7" t="s">
        <v>896</v>
      </c>
      <c r="AT5" s="7" t="s">
        <v>897</v>
      </c>
      <c r="AU5" s="146"/>
    </row>
    <row r="6" spans="1:47" s="140" customFormat="1" ht="16.5" customHeight="1">
      <c r="A6" s="8" t="s">
        <v>898</v>
      </c>
      <c r="B6" s="9" t="s">
        <v>899</v>
      </c>
      <c r="C6" s="10"/>
      <c r="D6" s="147"/>
      <c r="E6" s="148"/>
      <c r="F6" s="148"/>
      <c r="G6" s="148"/>
      <c r="H6" s="148"/>
      <c r="I6" s="148"/>
      <c r="J6" s="148"/>
      <c r="K6" s="11"/>
      <c r="L6" s="11"/>
      <c r="M6" s="11"/>
      <c r="N6" s="11"/>
      <c r="O6" s="11"/>
      <c r="P6" s="11"/>
      <c r="Q6" s="148"/>
      <c r="R6" s="148"/>
      <c r="S6" s="148"/>
      <c r="T6" s="148"/>
      <c r="U6" s="149"/>
      <c r="V6" s="149"/>
      <c r="W6" s="148"/>
      <c r="X6" s="149"/>
      <c r="Y6" s="149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2" t="s">
        <v>900</v>
      </c>
      <c r="AT6" s="12" t="s">
        <v>901</v>
      </c>
      <c r="AU6" s="146"/>
    </row>
    <row r="7" spans="1:46" s="140" customFormat="1" ht="16.5" customHeight="1">
      <c r="A7" s="13">
        <v>64</v>
      </c>
      <c r="B7" s="14">
        <v>1429</v>
      </c>
      <c r="C7" s="15" t="s">
        <v>843</v>
      </c>
      <c r="D7" s="192" t="s">
        <v>611</v>
      </c>
      <c r="E7" s="193"/>
      <c r="F7" s="193"/>
      <c r="G7" s="193"/>
      <c r="H7" s="193"/>
      <c r="I7" s="193"/>
      <c r="J7" s="193"/>
      <c r="K7" s="193"/>
      <c r="L7" s="150"/>
      <c r="M7" s="150"/>
      <c r="N7" s="150"/>
      <c r="O7" s="16"/>
      <c r="P7" s="5"/>
      <c r="Q7" s="5"/>
      <c r="R7" s="5"/>
      <c r="S7" s="5"/>
      <c r="T7" s="17"/>
      <c r="U7" s="17"/>
      <c r="V7" s="143"/>
      <c r="W7" s="5"/>
      <c r="X7" s="18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3"/>
      <c r="AP7" s="44"/>
      <c r="AQ7" s="45"/>
      <c r="AR7" s="46"/>
      <c r="AS7" s="151">
        <f>ROUND(L8*(1+AQ20),0)</f>
        <v>125</v>
      </c>
      <c r="AT7" s="24" t="s">
        <v>575</v>
      </c>
    </row>
    <row r="8" spans="1:46" s="140" customFormat="1" ht="16.5" customHeight="1">
      <c r="A8" s="13">
        <v>64</v>
      </c>
      <c r="B8" s="14">
        <v>1430</v>
      </c>
      <c r="C8" s="15" t="s">
        <v>844</v>
      </c>
      <c r="D8" s="207"/>
      <c r="E8" s="208"/>
      <c r="F8" s="208"/>
      <c r="G8" s="208"/>
      <c r="H8" s="208"/>
      <c r="I8" s="208"/>
      <c r="J8" s="208"/>
      <c r="K8" s="208"/>
      <c r="L8" s="191">
        <f>'伴_日中増分早朝夜間増分'!L8</f>
        <v>83</v>
      </c>
      <c r="M8" s="191"/>
      <c r="N8" s="32" t="s">
        <v>905</v>
      </c>
      <c r="O8" s="33"/>
      <c r="P8" s="25"/>
      <c r="Q8" s="11"/>
      <c r="R8" s="11"/>
      <c r="S8" s="11"/>
      <c r="T8" s="26"/>
      <c r="U8" s="26"/>
      <c r="V8" s="148"/>
      <c r="W8" s="148"/>
      <c r="X8" s="148"/>
      <c r="Y8" s="152"/>
      <c r="Z8" s="27" t="s">
        <v>869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28" t="s">
        <v>479</v>
      </c>
      <c r="AN8" s="188">
        <v>1</v>
      </c>
      <c r="AO8" s="189"/>
      <c r="AP8" s="47"/>
      <c r="AQ8" s="39"/>
      <c r="AR8" s="48"/>
      <c r="AS8" s="151">
        <f>ROUND(L8*AN8*(1+AQ20),0)</f>
        <v>125</v>
      </c>
      <c r="AT8" s="29"/>
    </row>
    <row r="9" spans="1:46" s="140" customFormat="1" ht="16.5" customHeight="1">
      <c r="A9" s="13">
        <v>64</v>
      </c>
      <c r="B9" s="14">
        <v>1431</v>
      </c>
      <c r="C9" s="15" t="s">
        <v>845</v>
      </c>
      <c r="D9" s="192" t="s">
        <v>612</v>
      </c>
      <c r="E9" s="193"/>
      <c r="F9" s="193"/>
      <c r="G9" s="193"/>
      <c r="H9" s="193"/>
      <c r="I9" s="193"/>
      <c r="J9" s="193"/>
      <c r="K9" s="193"/>
      <c r="L9" s="80"/>
      <c r="M9" s="80"/>
      <c r="N9" s="85"/>
      <c r="O9" s="16"/>
      <c r="P9" s="5"/>
      <c r="Q9" s="5"/>
      <c r="R9" s="5"/>
      <c r="S9" s="5"/>
      <c r="T9" s="17"/>
      <c r="U9" s="17"/>
      <c r="V9" s="143"/>
      <c r="W9" s="5"/>
      <c r="X9" s="18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1"/>
      <c r="AN9" s="22"/>
      <c r="AO9" s="23"/>
      <c r="AS9" s="151">
        <f>ROUND(L10*(1+AQ20),0)</f>
        <v>249</v>
      </c>
      <c r="AT9" s="29"/>
    </row>
    <row r="10" spans="1:46" s="140" customFormat="1" ht="16.5" customHeight="1">
      <c r="A10" s="13">
        <v>64</v>
      </c>
      <c r="B10" s="14">
        <v>1432</v>
      </c>
      <c r="C10" s="15" t="s">
        <v>846</v>
      </c>
      <c r="D10" s="207"/>
      <c r="E10" s="208"/>
      <c r="F10" s="208"/>
      <c r="G10" s="208"/>
      <c r="H10" s="208"/>
      <c r="I10" s="208"/>
      <c r="J10" s="208"/>
      <c r="K10" s="208"/>
      <c r="L10" s="191">
        <f>'伴_日中増分早朝夜間増分'!L10</f>
        <v>166</v>
      </c>
      <c r="M10" s="191"/>
      <c r="N10" s="32" t="s">
        <v>905</v>
      </c>
      <c r="O10" s="33"/>
      <c r="P10" s="25"/>
      <c r="Q10" s="11"/>
      <c r="R10" s="11"/>
      <c r="S10" s="11"/>
      <c r="T10" s="26"/>
      <c r="U10" s="26"/>
      <c r="V10" s="148"/>
      <c r="W10" s="148"/>
      <c r="X10" s="148"/>
      <c r="Y10" s="152"/>
      <c r="Z10" s="27" t="s">
        <v>869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28" t="s">
        <v>479</v>
      </c>
      <c r="AN10" s="188">
        <v>1</v>
      </c>
      <c r="AO10" s="189"/>
      <c r="AS10" s="151">
        <f>ROUND(L10*AN10*(1+AQ20),0)</f>
        <v>249</v>
      </c>
      <c r="AT10" s="29"/>
    </row>
    <row r="11" spans="1:46" s="140" customFormat="1" ht="16.5" customHeight="1">
      <c r="A11" s="13">
        <v>64</v>
      </c>
      <c r="B11" s="14">
        <v>1433</v>
      </c>
      <c r="C11" s="15" t="s">
        <v>847</v>
      </c>
      <c r="D11" s="192" t="s">
        <v>613</v>
      </c>
      <c r="E11" s="193"/>
      <c r="F11" s="193"/>
      <c r="G11" s="193"/>
      <c r="H11" s="193"/>
      <c r="I11" s="193"/>
      <c r="J11" s="193"/>
      <c r="K11" s="193"/>
      <c r="L11" s="85"/>
      <c r="M11" s="85"/>
      <c r="N11" s="85"/>
      <c r="O11" s="16"/>
      <c r="P11" s="5"/>
      <c r="Q11" s="5"/>
      <c r="R11" s="5"/>
      <c r="S11" s="5"/>
      <c r="T11" s="17"/>
      <c r="U11" s="17"/>
      <c r="V11" s="143"/>
      <c r="W11" s="5"/>
      <c r="X11" s="18"/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1"/>
      <c r="AN11" s="22"/>
      <c r="AO11" s="23"/>
      <c r="AS11" s="151">
        <f>ROUND(L12*(1+AQ20),0)</f>
        <v>374</v>
      </c>
      <c r="AT11" s="29"/>
    </row>
    <row r="12" spans="1:46" s="140" customFormat="1" ht="16.5" customHeight="1">
      <c r="A12" s="13">
        <v>64</v>
      </c>
      <c r="B12" s="14">
        <v>1434</v>
      </c>
      <c r="C12" s="15" t="s">
        <v>848</v>
      </c>
      <c r="D12" s="207"/>
      <c r="E12" s="208"/>
      <c r="F12" s="208"/>
      <c r="G12" s="208"/>
      <c r="H12" s="208"/>
      <c r="I12" s="208"/>
      <c r="J12" s="208"/>
      <c r="K12" s="208"/>
      <c r="L12" s="191">
        <f>'伴_日中増分早朝夜間増分'!L12</f>
        <v>249</v>
      </c>
      <c r="M12" s="191"/>
      <c r="N12" s="32" t="s">
        <v>905</v>
      </c>
      <c r="O12" s="33"/>
      <c r="P12" s="25"/>
      <c r="Q12" s="11"/>
      <c r="R12" s="11"/>
      <c r="S12" s="11"/>
      <c r="T12" s="26"/>
      <c r="U12" s="26"/>
      <c r="V12" s="148"/>
      <c r="W12" s="148"/>
      <c r="X12" s="148"/>
      <c r="Y12" s="152"/>
      <c r="Z12" s="27" t="s">
        <v>869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28" t="s">
        <v>479</v>
      </c>
      <c r="AN12" s="188">
        <v>1</v>
      </c>
      <c r="AO12" s="189"/>
      <c r="AS12" s="151">
        <f>ROUND(L12*AN12*(1+AQ20),0)</f>
        <v>374</v>
      </c>
      <c r="AT12" s="29"/>
    </row>
    <row r="13" spans="1:46" s="140" customFormat="1" ht="16.5" customHeight="1">
      <c r="A13" s="13">
        <v>64</v>
      </c>
      <c r="B13" s="14">
        <v>1435</v>
      </c>
      <c r="C13" s="15" t="s">
        <v>849</v>
      </c>
      <c r="D13" s="192" t="s">
        <v>454</v>
      </c>
      <c r="E13" s="193"/>
      <c r="F13" s="193"/>
      <c r="G13" s="193"/>
      <c r="H13" s="193"/>
      <c r="I13" s="193"/>
      <c r="J13" s="193"/>
      <c r="K13" s="193"/>
      <c r="L13" s="85"/>
      <c r="M13" s="85"/>
      <c r="N13" s="85"/>
      <c r="O13" s="16"/>
      <c r="P13" s="5"/>
      <c r="Q13" s="5"/>
      <c r="R13" s="5"/>
      <c r="S13" s="5"/>
      <c r="T13" s="17"/>
      <c r="U13" s="17"/>
      <c r="V13" s="143"/>
      <c r="W13" s="5"/>
      <c r="X13" s="18"/>
      <c r="Y13" s="1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1"/>
      <c r="AN13" s="22"/>
      <c r="AO13" s="23"/>
      <c r="AR13" s="155"/>
      <c r="AS13" s="151">
        <f>ROUND(L14*(1+AQ20),0)</f>
        <v>498</v>
      </c>
      <c r="AT13" s="29"/>
    </row>
    <row r="14" spans="1:46" s="140" customFormat="1" ht="16.5" customHeight="1">
      <c r="A14" s="13">
        <v>64</v>
      </c>
      <c r="B14" s="14">
        <v>1436</v>
      </c>
      <c r="C14" s="15" t="s">
        <v>850</v>
      </c>
      <c r="D14" s="207"/>
      <c r="E14" s="208"/>
      <c r="F14" s="208"/>
      <c r="G14" s="208"/>
      <c r="H14" s="208"/>
      <c r="I14" s="208"/>
      <c r="J14" s="208"/>
      <c r="K14" s="208"/>
      <c r="L14" s="191">
        <f>'伴_日中増分早朝夜間増分'!L14</f>
        <v>332</v>
      </c>
      <c r="M14" s="191"/>
      <c r="N14" s="32" t="s">
        <v>905</v>
      </c>
      <c r="O14" s="33"/>
      <c r="P14" s="25"/>
      <c r="Q14" s="11"/>
      <c r="R14" s="11"/>
      <c r="S14" s="11"/>
      <c r="T14" s="26"/>
      <c r="U14" s="26"/>
      <c r="V14" s="148"/>
      <c r="W14" s="148"/>
      <c r="X14" s="148"/>
      <c r="Y14" s="152"/>
      <c r="Z14" s="27" t="s">
        <v>869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28" t="s">
        <v>479</v>
      </c>
      <c r="AN14" s="188">
        <v>1</v>
      </c>
      <c r="AO14" s="189"/>
      <c r="AS14" s="151">
        <f>ROUND(L14*AN14*(1+AQ20),0)</f>
        <v>498</v>
      </c>
      <c r="AT14" s="29"/>
    </row>
    <row r="15" spans="1:46" s="140" customFormat="1" ht="16.5" customHeight="1">
      <c r="A15" s="13">
        <v>64</v>
      </c>
      <c r="B15" s="14">
        <v>1437</v>
      </c>
      <c r="C15" s="15" t="s">
        <v>851</v>
      </c>
      <c r="D15" s="192" t="s">
        <v>455</v>
      </c>
      <c r="E15" s="193"/>
      <c r="F15" s="193"/>
      <c r="G15" s="193"/>
      <c r="H15" s="193"/>
      <c r="I15" s="193"/>
      <c r="J15" s="193"/>
      <c r="K15" s="193"/>
      <c r="L15" s="85"/>
      <c r="M15" s="85"/>
      <c r="N15" s="85"/>
      <c r="O15" s="16"/>
      <c r="P15" s="5"/>
      <c r="Q15" s="5"/>
      <c r="R15" s="5"/>
      <c r="S15" s="5"/>
      <c r="T15" s="17"/>
      <c r="U15" s="17"/>
      <c r="V15" s="143"/>
      <c r="W15" s="5"/>
      <c r="X15" s="18"/>
      <c r="Y15" s="1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1"/>
      <c r="AN15" s="22"/>
      <c r="AO15" s="23"/>
      <c r="AP15" s="49"/>
      <c r="AQ15" s="50"/>
      <c r="AR15" s="51"/>
      <c r="AS15" s="151">
        <f>ROUND(L16*(1+AQ20),0)</f>
        <v>623</v>
      </c>
      <c r="AT15" s="29"/>
    </row>
    <row r="16" spans="1:46" s="140" customFormat="1" ht="16.5" customHeight="1">
      <c r="A16" s="13">
        <v>64</v>
      </c>
      <c r="B16" s="14">
        <v>1438</v>
      </c>
      <c r="C16" s="15" t="s">
        <v>852</v>
      </c>
      <c r="D16" s="207"/>
      <c r="E16" s="208"/>
      <c r="F16" s="208"/>
      <c r="G16" s="208"/>
      <c r="H16" s="208"/>
      <c r="I16" s="208"/>
      <c r="J16" s="208"/>
      <c r="K16" s="208"/>
      <c r="L16" s="191">
        <f>'伴_日中増分早朝夜間増分'!L16</f>
        <v>415</v>
      </c>
      <c r="M16" s="191"/>
      <c r="N16" s="32" t="s">
        <v>905</v>
      </c>
      <c r="O16" s="33"/>
      <c r="P16" s="25"/>
      <c r="Q16" s="11"/>
      <c r="R16" s="11"/>
      <c r="S16" s="11"/>
      <c r="T16" s="26"/>
      <c r="U16" s="26"/>
      <c r="V16" s="148"/>
      <c r="W16" s="148"/>
      <c r="X16" s="148"/>
      <c r="Y16" s="152"/>
      <c r="Z16" s="27" t="s">
        <v>869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28" t="s">
        <v>479</v>
      </c>
      <c r="AN16" s="188">
        <v>1</v>
      </c>
      <c r="AO16" s="189"/>
      <c r="AP16" s="47"/>
      <c r="AQ16" s="39"/>
      <c r="AR16" s="48"/>
      <c r="AS16" s="151">
        <f>ROUND(L16*AN16*(1+AQ20),0)</f>
        <v>623</v>
      </c>
      <c r="AT16" s="29"/>
    </row>
    <row r="17" spans="1:46" s="140" customFormat="1" ht="16.5" customHeight="1">
      <c r="A17" s="13">
        <v>64</v>
      </c>
      <c r="B17" s="14">
        <v>1439</v>
      </c>
      <c r="C17" s="15" t="s">
        <v>853</v>
      </c>
      <c r="D17" s="192" t="s">
        <v>456</v>
      </c>
      <c r="E17" s="193"/>
      <c r="F17" s="193"/>
      <c r="G17" s="193"/>
      <c r="H17" s="193"/>
      <c r="I17" s="193"/>
      <c r="J17" s="193"/>
      <c r="K17" s="193"/>
      <c r="L17" s="85"/>
      <c r="M17" s="85"/>
      <c r="N17" s="85"/>
      <c r="O17" s="16"/>
      <c r="P17" s="5"/>
      <c r="Q17" s="5"/>
      <c r="R17" s="5"/>
      <c r="S17" s="5"/>
      <c r="T17" s="17"/>
      <c r="U17" s="17"/>
      <c r="V17" s="143"/>
      <c r="W17" s="5"/>
      <c r="X17" s="18"/>
      <c r="Y17" s="1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1"/>
      <c r="AN17" s="22"/>
      <c r="AO17" s="23"/>
      <c r="AP17" s="170"/>
      <c r="AQ17" s="158"/>
      <c r="AR17" s="171"/>
      <c r="AS17" s="151">
        <f>ROUND(L18*(1+AQ20),0)</f>
        <v>747</v>
      </c>
      <c r="AT17" s="29"/>
    </row>
    <row r="18" spans="1:46" s="140" customFormat="1" ht="16.5" customHeight="1">
      <c r="A18" s="13">
        <v>64</v>
      </c>
      <c r="B18" s="14">
        <v>1440</v>
      </c>
      <c r="C18" s="15" t="s">
        <v>854</v>
      </c>
      <c r="D18" s="207"/>
      <c r="E18" s="208"/>
      <c r="F18" s="208"/>
      <c r="G18" s="208"/>
      <c r="H18" s="208"/>
      <c r="I18" s="208"/>
      <c r="J18" s="208"/>
      <c r="K18" s="208"/>
      <c r="L18" s="191">
        <f>'伴_日中増分早朝夜間増分'!L18</f>
        <v>498</v>
      </c>
      <c r="M18" s="191"/>
      <c r="N18" s="32" t="s">
        <v>905</v>
      </c>
      <c r="O18" s="33"/>
      <c r="P18" s="25"/>
      <c r="Q18" s="11"/>
      <c r="R18" s="11"/>
      <c r="S18" s="11"/>
      <c r="T18" s="26"/>
      <c r="U18" s="26"/>
      <c r="V18" s="148"/>
      <c r="W18" s="148"/>
      <c r="X18" s="148"/>
      <c r="Y18" s="152"/>
      <c r="Z18" s="27" t="s">
        <v>869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28" t="s">
        <v>479</v>
      </c>
      <c r="AN18" s="188">
        <v>1</v>
      </c>
      <c r="AO18" s="189"/>
      <c r="AP18" s="201" t="s">
        <v>946</v>
      </c>
      <c r="AQ18" s="202"/>
      <c r="AR18" s="203"/>
      <c r="AS18" s="151">
        <f>ROUND(L18*AN18*(1+AQ20),0)</f>
        <v>747</v>
      </c>
      <c r="AT18" s="29"/>
    </row>
    <row r="19" spans="1:46" s="140" customFormat="1" ht="16.5" customHeight="1">
      <c r="A19" s="13">
        <v>64</v>
      </c>
      <c r="B19" s="14">
        <v>1441</v>
      </c>
      <c r="C19" s="15" t="s">
        <v>855</v>
      </c>
      <c r="D19" s="192" t="s">
        <v>457</v>
      </c>
      <c r="E19" s="193"/>
      <c r="F19" s="193"/>
      <c r="G19" s="193"/>
      <c r="H19" s="193"/>
      <c r="I19" s="193"/>
      <c r="J19" s="193"/>
      <c r="K19" s="193"/>
      <c r="L19" s="85"/>
      <c r="M19" s="85"/>
      <c r="N19" s="85"/>
      <c r="O19" s="16"/>
      <c r="P19" s="5"/>
      <c r="Q19" s="5"/>
      <c r="R19" s="5"/>
      <c r="S19" s="5"/>
      <c r="T19" s="17"/>
      <c r="U19" s="17"/>
      <c r="V19" s="143"/>
      <c r="W19" s="5"/>
      <c r="X19" s="18"/>
      <c r="Y19" s="19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1"/>
      <c r="AN19" s="22"/>
      <c r="AO19" s="23"/>
      <c r="AP19" s="201"/>
      <c r="AQ19" s="202"/>
      <c r="AR19" s="203"/>
      <c r="AS19" s="151">
        <f>ROUND(L20*(1+AQ20),0)</f>
        <v>872</v>
      </c>
      <c r="AT19" s="29"/>
    </row>
    <row r="20" spans="1:46" s="140" customFormat="1" ht="16.5" customHeight="1">
      <c r="A20" s="13">
        <v>64</v>
      </c>
      <c r="B20" s="14">
        <v>1442</v>
      </c>
      <c r="C20" s="15" t="s">
        <v>856</v>
      </c>
      <c r="D20" s="207"/>
      <c r="E20" s="208"/>
      <c r="F20" s="208"/>
      <c r="G20" s="208"/>
      <c r="H20" s="208"/>
      <c r="I20" s="208"/>
      <c r="J20" s="208"/>
      <c r="K20" s="208"/>
      <c r="L20" s="191">
        <f>'伴_日中増分早朝夜間増分'!L20</f>
        <v>581</v>
      </c>
      <c r="M20" s="191"/>
      <c r="N20" s="32" t="s">
        <v>905</v>
      </c>
      <c r="O20" s="33"/>
      <c r="P20" s="25"/>
      <c r="Q20" s="11"/>
      <c r="R20" s="11"/>
      <c r="S20" s="11"/>
      <c r="T20" s="26"/>
      <c r="U20" s="26"/>
      <c r="V20" s="148"/>
      <c r="W20" s="148"/>
      <c r="X20" s="148"/>
      <c r="Y20" s="152"/>
      <c r="Z20" s="27" t="s">
        <v>869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28" t="s">
        <v>479</v>
      </c>
      <c r="AN20" s="188">
        <v>1</v>
      </c>
      <c r="AO20" s="189"/>
      <c r="AP20" s="52" t="s">
        <v>930</v>
      </c>
      <c r="AQ20" s="199">
        <v>0.5</v>
      </c>
      <c r="AR20" s="200"/>
      <c r="AS20" s="151">
        <f>ROUND(L20*AN20*(1+AQ20),0)</f>
        <v>872</v>
      </c>
      <c r="AT20" s="29"/>
    </row>
    <row r="21" spans="1:46" s="140" customFormat="1" ht="16.5" customHeight="1">
      <c r="A21" s="13">
        <v>64</v>
      </c>
      <c r="B21" s="14">
        <v>1443</v>
      </c>
      <c r="C21" s="15" t="s">
        <v>857</v>
      </c>
      <c r="D21" s="192" t="s">
        <v>458</v>
      </c>
      <c r="E21" s="193"/>
      <c r="F21" s="193"/>
      <c r="G21" s="193"/>
      <c r="H21" s="193"/>
      <c r="I21" s="193"/>
      <c r="J21" s="193"/>
      <c r="K21" s="193"/>
      <c r="L21" s="85"/>
      <c r="M21" s="85"/>
      <c r="N21" s="85"/>
      <c r="O21" s="16"/>
      <c r="P21" s="5"/>
      <c r="Q21" s="5"/>
      <c r="R21" s="5"/>
      <c r="S21" s="5"/>
      <c r="T21" s="17"/>
      <c r="U21" s="17"/>
      <c r="V21" s="143"/>
      <c r="W21" s="5"/>
      <c r="X21" s="18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1"/>
      <c r="AN21" s="22"/>
      <c r="AO21" s="23"/>
      <c r="AR21" s="54" t="s">
        <v>931</v>
      </c>
      <c r="AS21" s="151">
        <f>ROUND(L22*(1+AQ20),0)</f>
        <v>996</v>
      </c>
      <c r="AT21" s="29"/>
    </row>
    <row r="22" spans="1:46" s="140" customFormat="1" ht="16.5" customHeight="1">
      <c r="A22" s="13">
        <v>64</v>
      </c>
      <c r="B22" s="14">
        <v>1444</v>
      </c>
      <c r="C22" s="15" t="s">
        <v>858</v>
      </c>
      <c r="D22" s="207"/>
      <c r="E22" s="208"/>
      <c r="F22" s="208"/>
      <c r="G22" s="208"/>
      <c r="H22" s="208"/>
      <c r="I22" s="208"/>
      <c r="J22" s="208"/>
      <c r="K22" s="208"/>
      <c r="L22" s="191">
        <f>'伴_日中増分早朝夜間増分'!L22</f>
        <v>664</v>
      </c>
      <c r="M22" s="191"/>
      <c r="N22" s="32" t="s">
        <v>905</v>
      </c>
      <c r="O22" s="33"/>
      <c r="P22" s="25"/>
      <c r="Q22" s="11"/>
      <c r="R22" s="11"/>
      <c r="S22" s="11"/>
      <c r="T22" s="26"/>
      <c r="U22" s="26"/>
      <c r="V22" s="148"/>
      <c r="W22" s="148"/>
      <c r="X22" s="148"/>
      <c r="Y22" s="152"/>
      <c r="Z22" s="27" t="s">
        <v>869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 t="s">
        <v>479</v>
      </c>
      <c r="AN22" s="188">
        <v>1</v>
      </c>
      <c r="AO22" s="189"/>
      <c r="AP22" s="56"/>
      <c r="AQ22" s="57"/>
      <c r="AR22" s="58"/>
      <c r="AS22" s="151">
        <f>ROUND(L22*AN22*(1+AQ20),0)</f>
        <v>996</v>
      </c>
      <c r="AT22" s="29"/>
    </row>
    <row r="23" spans="1:46" s="140" customFormat="1" ht="16.5" customHeight="1">
      <c r="A23" s="13">
        <v>64</v>
      </c>
      <c r="B23" s="14">
        <v>1445</v>
      </c>
      <c r="C23" s="15" t="s">
        <v>859</v>
      </c>
      <c r="D23" s="192" t="s">
        <v>459</v>
      </c>
      <c r="E23" s="193"/>
      <c r="F23" s="193"/>
      <c r="G23" s="193"/>
      <c r="H23" s="193"/>
      <c r="I23" s="193"/>
      <c r="J23" s="193"/>
      <c r="K23" s="193"/>
      <c r="L23" s="85"/>
      <c r="M23" s="85"/>
      <c r="N23" s="85"/>
      <c r="O23" s="16"/>
      <c r="P23" s="5"/>
      <c r="Q23" s="5"/>
      <c r="R23" s="5"/>
      <c r="S23" s="5"/>
      <c r="T23" s="17"/>
      <c r="U23" s="17"/>
      <c r="V23" s="143"/>
      <c r="W23" s="5"/>
      <c r="X23" s="18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1"/>
      <c r="AN23" s="22"/>
      <c r="AO23" s="23"/>
      <c r="AP23" s="56"/>
      <c r="AQ23" s="57"/>
      <c r="AR23" s="58"/>
      <c r="AS23" s="151">
        <f>ROUND(L24*(1+AQ20),0)</f>
        <v>1121</v>
      </c>
      <c r="AT23" s="29"/>
    </row>
    <row r="24" spans="1:46" s="140" customFormat="1" ht="16.5" customHeight="1">
      <c r="A24" s="13">
        <v>64</v>
      </c>
      <c r="B24" s="14">
        <v>1446</v>
      </c>
      <c r="C24" s="15" t="s">
        <v>860</v>
      </c>
      <c r="D24" s="207"/>
      <c r="E24" s="208"/>
      <c r="F24" s="208"/>
      <c r="G24" s="208"/>
      <c r="H24" s="208"/>
      <c r="I24" s="208"/>
      <c r="J24" s="208"/>
      <c r="K24" s="208"/>
      <c r="L24" s="191">
        <f>'伴_日中増分早朝夜間増分'!L24</f>
        <v>747</v>
      </c>
      <c r="M24" s="191"/>
      <c r="N24" s="32" t="s">
        <v>905</v>
      </c>
      <c r="O24" s="33"/>
      <c r="P24" s="25"/>
      <c r="Q24" s="11"/>
      <c r="R24" s="11"/>
      <c r="S24" s="11"/>
      <c r="T24" s="26"/>
      <c r="U24" s="26"/>
      <c r="V24" s="148"/>
      <c r="W24" s="148"/>
      <c r="X24" s="148"/>
      <c r="Y24" s="152"/>
      <c r="Z24" s="27" t="s">
        <v>869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 t="s">
        <v>479</v>
      </c>
      <c r="AN24" s="188">
        <v>1</v>
      </c>
      <c r="AO24" s="189"/>
      <c r="AP24" s="52"/>
      <c r="AQ24" s="39"/>
      <c r="AR24" s="48"/>
      <c r="AS24" s="151">
        <f>ROUND(L24*AN24*(1+AQ20),0)</f>
        <v>1121</v>
      </c>
      <c r="AT24" s="29"/>
    </row>
    <row r="25" spans="1:46" s="140" customFormat="1" ht="16.5" customHeight="1">
      <c r="A25" s="13">
        <v>64</v>
      </c>
      <c r="B25" s="14">
        <v>1447</v>
      </c>
      <c r="C25" s="15" t="s">
        <v>861</v>
      </c>
      <c r="D25" s="192" t="s">
        <v>460</v>
      </c>
      <c r="E25" s="193"/>
      <c r="F25" s="193"/>
      <c r="G25" s="193"/>
      <c r="H25" s="193"/>
      <c r="I25" s="193"/>
      <c r="J25" s="193"/>
      <c r="K25" s="193"/>
      <c r="L25" s="85"/>
      <c r="M25" s="85"/>
      <c r="N25" s="85"/>
      <c r="O25" s="16"/>
      <c r="P25" s="5"/>
      <c r="Q25" s="5"/>
      <c r="R25" s="5"/>
      <c r="S25" s="5"/>
      <c r="T25" s="17"/>
      <c r="U25" s="17"/>
      <c r="V25" s="143"/>
      <c r="W25" s="5"/>
      <c r="X25" s="18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1"/>
      <c r="AN25" s="22"/>
      <c r="AO25" s="23"/>
      <c r="AP25" s="156"/>
      <c r="AQ25" s="146"/>
      <c r="AR25" s="155"/>
      <c r="AS25" s="151">
        <f>ROUND(L26*(1+AQ20),0)</f>
        <v>1245</v>
      </c>
      <c r="AT25" s="29"/>
    </row>
    <row r="26" spans="1:46" s="140" customFormat="1" ht="16.5" customHeight="1">
      <c r="A26" s="13">
        <v>64</v>
      </c>
      <c r="B26" s="14">
        <v>1448</v>
      </c>
      <c r="C26" s="15" t="s">
        <v>862</v>
      </c>
      <c r="D26" s="207"/>
      <c r="E26" s="208"/>
      <c r="F26" s="208"/>
      <c r="G26" s="208"/>
      <c r="H26" s="208"/>
      <c r="I26" s="208"/>
      <c r="J26" s="208"/>
      <c r="K26" s="208"/>
      <c r="L26" s="191">
        <f>'伴_日中増分早朝夜間増分'!L26</f>
        <v>830</v>
      </c>
      <c r="M26" s="191"/>
      <c r="N26" s="32" t="s">
        <v>905</v>
      </c>
      <c r="O26" s="33"/>
      <c r="P26" s="25"/>
      <c r="Q26" s="11"/>
      <c r="R26" s="11"/>
      <c r="S26" s="11"/>
      <c r="T26" s="26"/>
      <c r="U26" s="26"/>
      <c r="V26" s="148"/>
      <c r="W26" s="148"/>
      <c r="X26" s="148"/>
      <c r="Y26" s="152"/>
      <c r="Z26" s="27" t="s">
        <v>869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 t="s">
        <v>479</v>
      </c>
      <c r="AN26" s="188">
        <v>1</v>
      </c>
      <c r="AO26" s="189"/>
      <c r="AP26" s="156"/>
      <c r="AQ26" s="146"/>
      <c r="AR26" s="155"/>
      <c r="AS26" s="151">
        <f>ROUND(L26*AN26*(1+AQ20),0)</f>
        <v>1245</v>
      </c>
      <c r="AT26" s="29"/>
    </row>
    <row r="27" spans="1:46" s="140" customFormat="1" ht="16.5" customHeight="1">
      <c r="A27" s="13">
        <v>64</v>
      </c>
      <c r="B27" s="14">
        <v>1449</v>
      </c>
      <c r="C27" s="15" t="s">
        <v>863</v>
      </c>
      <c r="D27" s="192" t="s">
        <v>461</v>
      </c>
      <c r="E27" s="193"/>
      <c r="F27" s="193"/>
      <c r="G27" s="193"/>
      <c r="H27" s="193"/>
      <c r="I27" s="193"/>
      <c r="J27" s="193"/>
      <c r="K27" s="193"/>
      <c r="L27" s="85"/>
      <c r="M27" s="85"/>
      <c r="N27" s="85"/>
      <c r="O27" s="16"/>
      <c r="P27" s="5"/>
      <c r="Q27" s="5"/>
      <c r="R27" s="5"/>
      <c r="S27" s="5"/>
      <c r="T27" s="17"/>
      <c r="U27" s="17"/>
      <c r="V27" s="143"/>
      <c r="W27" s="5"/>
      <c r="X27" s="18"/>
      <c r="Y27" s="1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1"/>
      <c r="AN27" s="22"/>
      <c r="AO27" s="23"/>
      <c r="AP27" s="47"/>
      <c r="AQ27" s="39"/>
      <c r="AR27" s="48"/>
      <c r="AS27" s="151">
        <f>ROUND(L28*(1+AQ20),0)</f>
        <v>1370</v>
      </c>
      <c r="AT27" s="29"/>
    </row>
    <row r="28" spans="1:46" s="140" customFormat="1" ht="16.5" customHeight="1">
      <c r="A28" s="13">
        <v>64</v>
      </c>
      <c r="B28" s="14">
        <v>1450</v>
      </c>
      <c r="C28" s="15" t="s">
        <v>864</v>
      </c>
      <c r="D28" s="207"/>
      <c r="E28" s="208"/>
      <c r="F28" s="208"/>
      <c r="G28" s="208"/>
      <c r="H28" s="208"/>
      <c r="I28" s="208"/>
      <c r="J28" s="208"/>
      <c r="K28" s="208"/>
      <c r="L28" s="191">
        <f>'伴_日中増分早朝夜間増分'!L28</f>
        <v>913</v>
      </c>
      <c r="M28" s="191"/>
      <c r="N28" s="32" t="s">
        <v>905</v>
      </c>
      <c r="O28" s="33"/>
      <c r="P28" s="25"/>
      <c r="Q28" s="11"/>
      <c r="R28" s="11"/>
      <c r="S28" s="11"/>
      <c r="T28" s="26"/>
      <c r="U28" s="26"/>
      <c r="V28" s="148"/>
      <c r="W28" s="148"/>
      <c r="X28" s="148"/>
      <c r="Y28" s="152"/>
      <c r="Z28" s="27" t="s">
        <v>869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 t="s">
        <v>479</v>
      </c>
      <c r="AN28" s="188">
        <v>1</v>
      </c>
      <c r="AO28" s="189"/>
      <c r="AP28" s="49"/>
      <c r="AQ28" s="50"/>
      <c r="AR28" s="51"/>
      <c r="AS28" s="151">
        <f>ROUND(L28*AN28*(1+AQ20),0)</f>
        <v>1370</v>
      </c>
      <c r="AT28" s="29"/>
    </row>
    <row r="29" spans="1:46" s="140" customFormat="1" ht="16.5" customHeight="1">
      <c r="A29" s="13">
        <v>64</v>
      </c>
      <c r="B29" s="14">
        <v>1451</v>
      </c>
      <c r="C29" s="15" t="s">
        <v>865</v>
      </c>
      <c r="D29" s="192" t="s">
        <v>462</v>
      </c>
      <c r="E29" s="193"/>
      <c r="F29" s="193"/>
      <c r="G29" s="193"/>
      <c r="H29" s="193"/>
      <c r="I29" s="193"/>
      <c r="J29" s="193"/>
      <c r="K29" s="193"/>
      <c r="L29" s="85"/>
      <c r="M29" s="85"/>
      <c r="N29" s="85"/>
      <c r="O29" s="16"/>
      <c r="P29" s="5"/>
      <c r="Q29" s="5"/>
      <c r="R29" s="5"/>
      <c r="S29" s="5"/>
      <c r="T29" s="17"/>
      <c r="U29" s="17"/>
      <c r="V29" s="143"/>
      <c r="W29" s="5"/>
      <c r="X29" s="18"/>
      <c r="Y29" s="1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1"/>
      <c r="AN29" s="22"/>
      <c r="AO29" s="23"/>
      <c r="AP29" s="47"/>
      <c r="AQ29" s="39"/>
      <c r="AR29" s="48"/>
      <c r="AS29" s="151">
        <f>ROUND(L30*(1+AQ20),0)</f>
        <v>1494</v>
      </c>
      <c r="AT29" s="29"/>
    </row>
    <row r="30" spans="1:46" s="140" customFormat="1" ht="16.5" customHeight="1">
      <c r="A30" s="13">
        <v>64</v>
      </c>
      <c r="B30" s="14">
        <v>1452</v>
      </c>
      <c r="C30" s="15" t="s">
        <v>866</v>
      </c>
      <c r="D30" s="207"/>
      <c r="E30" s="208"/>
      <c r="F30" s="208"/>
      <c r="G30" s="208"/>
      <c r="H30" s="208"/>
      <c r="I30" s="208"/>
      <c r="J30" s="208"/>
      <c r="K30" s="208"/>
      <c r="L30" s="191">
        <f>'伴_日中増分早朝夜間増分'!L30</f>
        <v>996</v>
      </c>
      <c r="M30" s="191"/>
      <c r="N30" s="32" t="s">
        <v>905</v>
      </c>
      <c r="O30" s="33"/>
      <c r="P30" s="25"/>
      <c r="Q30" s="11"/>
      <c r="R30" s="11"/>
      <c r="S30" s="11"/>
      <c r="T30" s="26"/>
      <c r="U30" s="26"/>
      <c r="V30" s="148"/>
      <c r="W30" s="148"/>
      <c r="X30" s="148"/>
      <c r="Y30" s="152"/>
      <c r="Z30" s="27" t="s">
        <v>869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 t="s">
        <v>479</v>
      </c>
      <c r="AN30" s="188">
        <v>1</v>
      </c>
      <c r="AO30" s="189"/>
      <c r="AP30" s="52"/>
      <c r="AQ30" s="50"/>
      <c r="AR30" s="51"/>
      <c r="AS30" s="151">
        <f>ROUND(L30*AN30*(1+AQ20),0)</f>
        <v>1494</v>
      </c>
      <c r="AT30" s="29"/>
    </row>
    <row r="31" spans="1:46" s="140" customFormat="1" ht="16.5" customHeight="1">
      <c r="A31" s="13">
        <v>64</v>
      </c>
      <c r="B31" s="14">
        <v>1453</v>
      </c>
      <c r="C31" s="15" t="s">
        <v>867</v>
      </c>
      <c r="D31" s="192" t="s">
        <v>463</v>
      </c>
      <c r="E31" s="193"/>
      <c r="F31" s="193"/>
      <c r="G31" s="193"/>
      <c r="H31" s="193"/>
      <c r="I31" s="193"/>
      <c r="J31" s="193"/>
      <c r="K31" s="193"/>
      <c r="L31" s="85"/>
      <c r="M31" s="85"/>
      <c r="N31" s="85"/>
      <c r="O31" s="16"/>
      <c r="P31" s="5"/>
      <c r="Q31" s="5"/>
      <c r="R31" s="5"/>
      <c r="S31" s="5"/>
      <c r="T31" s="17"/>
      <c r="U31" s="17"/>
      <c r="V31" s="143"/>
      <c r="W31" s="5"/>
      <c r="X31" s="18"/>
      <c r="Y31" s="1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1"/>
      <c r="AN31" s="22"/>
      <c r="AO31" s="23"/>
      <c r="AP31" s="156"/>
      <c r="AQ31" s="146"/>
      <c r="AR31" s="155"/>
      <c r="AS31" s="151">
        <f>ROUND(L32*(1+AQ20),0)</f>
        <v>1619</v>
      </c>
      <c r="AT31" s="29"/>
    </row>
    <row r="32" spans="1:46" s="140" customFormat="1" ht="16.5" customHeight="1">
      <c r="A32" s="13">
        <v>64</v>
      </c>
      <c r="B32" s="14">
        <v>1454</v>
      </c>
      <c r="C32" s="15" t="s">
        <v>868</v>
      </c>
      <c r="D32" s="194"/>
      <c r="E32" s="195"/>
      <c r="F32" s="195"/>
      <c r="G32" s="195"/>
      <c r="H32" s="195"/>
      <c r="I32" s="195"/>
      <c r="J32" s="195"/>
      <c r="K32" s="195"/>
      <c r="L32" s="190">
        <f>'伴_日中増分早朝夜間増分'!L32</f>
        <v>1079</v>
      </c>
      <c r="M32" s="190"/>
      <c r="N32" s="11" t="s">
        <v>905</v>
      </c>
      <c r="O32" s="10"/>
      <c r="P32" s="25"/>
      <c r="Q32" s="11"/>
      <c r="R32" s="11"/>
      <c r="S32" s="11"/>
      <c r="T32" s="26"/>
      <c r="U32" s="26"/>
      <c r="V32" s="148"/>
      <c r="W32" s="148"/>
      <c r="X32" s="148"/>
      <c r="Y32" s="152"/>
      <c r="Z32" s="27" t="s">
        <v>869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 t="s">
        <v>479</v>
      </c>
      <c r="AN32" s="188">
        <v>1</v>
      </c>
      <c r="AO32" s="189"/>
      <c r="AP32" s="147"/>
      <c r="AQ32" s="148"/>
      <c r="AR32" s="152"/>
      <c r="AS32" s="154">
        <f>ROUND(L32*AN32*(1+AQ20),0)</f>
        <v>1619</v>
      </c>
      <c r="AT32" s="98"/>
    </row>
    <row r="33" spans="1:44" ht="16.5" customHeight="1">
      <c r="A33" s="1"/>
      <c r="AP33" s="146"/>
      <c r="AQ33" s="146"/>
      <c r="AR33" s="146"/>
    </row>
    <row r="34" spans="1:44" ht="16.5" customHeight="1">
      <c r="A34" s="1"/>
      <c r="AP34" s="146"/>
      <c r="AQ34" s="146"/>
      <c r="AR34" s="146"/>
    </row>
    <row r="35" spans="1:46" s="140" customFormat="1" ht="16.5" customHeight="1">
      <c r="A35" s="37"/>
      <c r="B35" s="37"/>
      <c r="C35" s="32"/>
      <c r="D35" s="32"/>
      <c r="E35" s="32"/>
      <c r="F35" s="32"/>
      <c r="G35" s="32"/>
      <c r="H35" s="32"/>
      <c r="I35" s="38"/>
      <c r="J35" s="38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5"/>
      <c r="V35" s="35"/>
      <c r="W35" s="32"/>
      <c r="X35" s="39"/>
      <c r="Y35" s="40"/>
      <c r="Z35" s="32"/>
      <c r="AA35" s="32"/>
      <c r="AB35" s="32"/>
      <c r="AC35" s="39"/>
      <c r="AD35" s="40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146"/>
      <c r="AQ35" s="146"/>
      <c r="AR35" s="146"/>
      <c r="AS35" s="41"/>
      <c r="AT35" s="146"/>
    </row>
    <row r="36" spans="1:46" s="140" customFormat="1" ht="16.5" customHeight="1">
      <c r="A36" s="37"/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5"/>
      <c r="V36" s="35"/>
      <c r="W36" s="32"/>
      <c r="X36" s="35"/>
      <c r="Y36" s="40"/>
      <c r="Z36" s="32"/>
      <c r="AA36" s="32"/>
      <c r="AB36" s="32"/>
      <c r="AC36" s="39"/>
      <c r="AD36" s="40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146"/>
      <c r="AQ36" s="146"/>
      <c r="AR36" s="146"/>
      <c r="AS36" s="41"/>
      <c r="AT36" s="146"/>
    </row>
    <row r="37" spans="1:46" s="140" customFormat="1" ht="16.5" customHeight="1">
      <c r="A37" s="37"/>
      <c r="B37" s="37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5"/>
      <c r="V37" s="35"/>
      <c r="W37" s="32"/>
      <c r="X37" s="35"/>
      <c r="Y37" s="40"/>
      <c r="Z37" s="32"/>
      <c r="AA37" s="32"/>
      <c r="AB37" s="32"/>
      <c r="AC37" s="42"/>
      <c r="AD37" s="4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146"/>
      <c r="AQ37" s="146"/>
      <c r="AR37" s="146"/>
      <c r="AS37" s="41"/>
      <c r="AT37" s="146"/>
    </row>
    <row r="38" spans="1:46" s="140" customFormat="1" ht="16.5" customHeight="1">
      <c r="A38" s="37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3"/>
      <c r="U38" s="157"/>
      <c r="V38" s="157"/>
      <c r="W38" s="146"/>
      <c r="X38" s="157"/>
      <c r="Y38" s="40"/>
      <c r="Z38" s="32"/>
      <c r="AA38" s="32"/>
      <c r="AB38" s="32"/>
      <c r="AC38" s="39"/>
      <c r="AD38" s="40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146"/>
      <c r="AQ38" s="146"/>
      <c r="AR38" s="146"/>
      <c r="AS38" s="41"/>
      <c r="AT38" s="146"/>
    </row>
    <row r="39" spans="1:46" s="140" customFormat="1" ht="16.5" customHeight="1">
      <c r="A39" s="37"/>
      <c r="B39" s="3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5"/>
      <c r="U39" s="39"/>
      <c r="V39" s="40"/>
      <c r="W39" s="32"/>
      <c r="X39" s="35"/>
      <c r="Y39" s="40"/>
      <c r="Z39" s="32"/>
      <c r="AA39" s="32"/>
      <c r="AB39" s="32"/>
      <c r="AC39" s="39"/>
      <c r="AD39" s="40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146"/>
      <c r="AQ39" s="146"/>
      <c r="AR39" s="146"/>
      <c r="AS39" s="41"/>
      <c r="AT39" s="146"/>
    </row>
    <row r="40" spans="1:46" s="140" customFormat="1" ht="16.5" customHeight="1">
      <c r="A40" s="37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5"/>
      <c r="V40" s="40"/>
      <c r="W40" s="32"/>
      <c r="X40" s="35"/>
      <c r="Y40" s="40"/>
      <c r="Z40" s="32"/>
      <c r="AA40" s="32"/>
      <c r="AB40" s="32"/>
      <c r="AC40" s="42"/>
      <c r="AD40" s="4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146"/>
      <c r="AQ40" s="146"/>
      <c r="AR40" s="146"/>
      <c r="AS40" s="41"/>
      <c r="AT40" s="146"/>
    </row>
    <row r="41" spans="1:46" s="140" customFormat="1" ht="16.5" customHeight="1">
      <c r="A41" s="37"/>
      <c r="B41" s="3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5"/>
      <c r="V41" s="40"/>
      <c r="W41" s="32"/>
      <c r="X41" s="39"/>
      <c r="Y41" s="40"/>
      <c r="Z41" s="32"/>
      <c r="AA41" s="32"/>
      <c r="AB41" s="32"/>
      <c r="AC41" s="39"/>
      <c r="AD41" s="40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146"/>
      <c r="AQ41" s="146"/>
      <c r="AR41" s="146"/>
      <c r="AS41" s="41"/>
      <c r="AT41" s="146"/>
    </row>
    <row r="42" spans="42:44" ht="16.5" customHeight="1">
      <c r="AP42" s="158"/>
      <c r="AQ42" s="158"/>
      <c r="AR42" s="158"/>
    </row>
    <row r="43" spans="42:44" ht="16.5" customHeight="1">
      <c r="AP43" s="34"/>
      <c r="AQ43" s="34"/>
      <c r="AR43" s="34"/>
    </row>
    <row r="44" spans="42:44" ht="16.5" customHeight="1">
      <c r="AP44" s="34"/>
      <c r="AQ44" s="34"/>
      <c r="AR44" s="34"/>
    </row>
    <row r="45" spans="42:44" ht="16.5" customHeight="1">
      <c r="AP45" s="32"/>
      <c r="AQ45" s="32"/>
      <c r="AR45" s="32"/>
    </row>
    <row r="46" spans="42:44" ht="16.5" customHeight="1">
      <c r="AP46" s="34"/>
      <c r="AQ46" s="34"/>
      <c r="AR46" s="34"/>
    </row>
    <row r="47" spans="42:44" ht="16.5" customHeight="1">
      <c r="AP47" s="34"/>
      <c r="AQ47" s="34"/>
      <c r="AR47" s="34"/>
    </row>
    <row r="48" spans="42:44" ht="16.5" customHeight="1">
      <c r="AP48" s="32"/>
      <c r="AQ48" s="32"/>
      <c r="AR48" s="32"/>
    </row>
    <row r="49" spans="42:44" ht="16.5" customHeight="1">
      <c r="AP49" s="34"/>
      <c r="AQ49" s="34"/>
      <c r="AR49" s="34"/>
    </row>
  </sheetData>
  <sheetProtection/>
  <mergeCells count="41">
    <mergeCell ref="D17:K18"/>
    <mergeCell ref="D15:K16"/>
    <mergeCell ref="D31:K32"/>
    <mergeCell ref="D29:K30"/>
    <mergeCell ref="D27:K28"/>
    <mergeCell ref="D25:K26"/>
    <mergeCell ref="D23:K24"/>
    <mergeCell ref="D21:K22"/>
    <mergeCell ref="D19:K20"/>
    <mergeCell ref="D11:K12"/>
    <mergeCell ref="D9:K10"/>
    <mergeCell ref="D7:K8"/>
    <mergeCell ref="D13:K14"/>
    <mergeCell ref="AN32:AO32"/>
    <mergeCell ref="L32:M32"/>
    <mergeCell ref="AN30:AO30"/>
    <mergeCell ref="L30:M30"/>
    <mergeCell ref="AN28:AO28"/>
    <mergeCell ref="L28:M28"/>
    <mergeCell ref="AN26:AO26"/>
    <mergeCell ref="L26:M26"/>
    <mergeCell ref="AN24:AO24"/>
    <mergeCell ref="L24:M24"/>
    <mergeCell ref="AN22:AO22"/>
    <mergeCell ref="L22:M22"/>
    <mergeCell ref="AQ20:AR20"/>
    <mergeCell ref="AN10:AO10"/>
    <mergeCell ref="L8:M8"/>
    <mergeCell ref="L10:M10"/>
    <mergeCell ref="AN16:AO16"/>
    <mergeCell ref="L16:M16"/>
    <mergeCell ref="AN14:AO14"/>
    <mergeCell ref="L14:M14"/>
    <mergeCell ref="AN20:AO20"/>
    <mergeCell ref="L20:M20"/>
    <mergeCell ref="AN12:AO12"/>
    <mergeCell ref="L12:M12"/>
    <mergeCell ref="AN8:AO8"/>
    <mergeCell ref="AP18:AR19"/>
    <mergeCell ref="AN18:AO18"/>
    <mergeCell ref="L18:M18"/>
  </mergeCells>
  <printOptions horizontalCentered="1" verticalCentered="1"/>
  <pageMargins left="0.3937007874015748" right="0.3937007874015748" top="0.3937007874015748" bottom="0.3937007874015748" header="0.5118110236220472" footer="0.31496062992125984"/>
  <pageSetup blackAndWhite="1" firstPageNumber="11" useFirstPageNumber="1" horizontalDpi="600" verticalDpi="600" orientation="portrait" paperSize="9" scale="50" r:id="rId1"/>
  <headerFooter alignWithMargins="0">
    <oddFooter>&amp;C&amp;"ＦＡ 丸ゴシックＭ,標準"&amp;P</oddFooter>
  </headerFooter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U86"/>
  <sheetViews>
    <sheetView view="pageBreakPreview" zoomScaleNormal="75" zoomScaleSheetLayoutView="100" workbookViewId="0" topLeftCell="A1">
      <selection activeCell="L12" sqref="L12:M12"/>
    </sheetView>
  </sheetViews>
  <sheetFormatPr defaultColWidth="9.00390625" defaultRowHeight="16.5" customHeight="1"/>
  <cols>
    <col min="1" max="1" width="4.625" style="138" customWidth="1"/>
    <col min="2" max="2" width="7.625" style="138" customWidth="1"/>
    <col min="3" max="3" width="35.625" style="2" customWidth="1"/>
    <col min="4" max="10" width="2.375" style="138" customWidth="1"/>
    <col min="11" max="11" width="2.375" style="2" customWidth="1"/>
    <col min="12" max="13" width="3.125" style="2" customWidth="1"/>
    <col min="14" max="16" width="2.375" style="2" customWidth="1"/>
    <col min="17" max="20" width="2.375" style="138" customWidth="1"/>
    <col min="21" max="22" width="2.375" style="139" customWidth="1"/>
    <col min="23" max="23" width="2.375" style="138" customWidth="1"/>
    <col min="24" max="25" width="2.375" style="139" customWidth="1"/>
    <col min="26" max="44" width="2.375" style="138" customWidth="1"/>
    <col min="45" max="46" width="8.625" style="138" customWidth="1"/>
    <col min="47" max="47" width="2.75390625" style="138" customWidth="1"/>
    <col min="48" max="16384" width="9.00390625" style="138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16" ht="16.5" customHeight="1">
      <c r="A4" s="1"/>
      <c r="B4" s="130" t="s">
        <v>3</v>
      </c>
      <c r="C4" s="53"/>
      <c r="D4" s="140"/>
      <c r="E4" s="140"/>
      <c r="F4" s="140"/>
      <c r="G4" s="140"/>
      <c r="H4" s="140"/>
      <c r="I4" s="140"/>
      <c r="J4" s="140"/>
      <c r="K4" s="53"/>
      <c r="L4" s="53"/>
      <c r="M4" s="53"/>
      <c r="N4" s="53"/>
      <c r="O4" s="53"/>
      <c r="P4" s="53"/>
    </row>
    <row r="5" spans="1:47" s="140" customFormat="1" ht="16.5" customHeight="1">
      <c r="A5" s="3" t="s">
        <v>493</v>
      </c>
      <c r="B5" s="141"/>
      <c r="C5" s="4" t="s">
        <v>894</v>
      </c>
      <c r="D5" s="142"/>
      <c r="E5" s="143"/>
      <c r="F5" s="143"/>
      <c r="G5" s="143"/>
      <c r="H5" s="143"/>
      <c r="I5" s="143"/>
      <c r="J5" s="143"/>
      <c r="K5" s="5"/>
      <c r="L5" s="5"/>
      <c r="M5" s="5"/>
      <c r="N5" s="5"/>
      <c r="O5" s="5"/>
      <c r="P5" s="5"/>
      <c r="Q5" s="143"/>
      <c r="R5" s="143"/>
      <c r="S5" s="143"/>
      <c r="T5" s="6"/>
      <c r="U5" s="144"/>
      <c r="V5" s="144"/>
      <c r="W5" s="143"/>
      <c r="X5" s="145" t="s">
        <v>494</v>
      </c>
      <c r="Y5" s="144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7" t="s">
        <v>896</v>
      </c>
      <c r="AT5" s="7" t="s">
        <v>897</v>
      </c>
      <c r="AU5" s="146"/>
    </row>
    <row r="6" spans="1:47" s="140" customFormat="1" ht="16.5" customHeight="1">
      <c r="A6" s="8" t="s">
        <v>898</v>
      </c>
      <c r="B6" s="9" t="s">
        <v>899</v>
      </c>
      <c r="C6" s="10"/>
      <c r="D6" s="147"/>
      <c r="E6" s="148"/>
      <c r="F6" s="148"/>
      <c r="G6" s="148"/>
      <c r="H6" s="148"/>
      <c r="I6" s="148"/>
      <c r="J6" s="148"/>
      <c r="K6" s="11"/>
      <c r="L6" s="11"/>
      <c r="M6" s="11"/>
      <c r="N6" s="11"/>
      <c r="O6" s="11"/>
      <c r="P6" s="11"/>
      <c r="Q6" s="148"/>
      <c r="R6" s="148"/>
      <c r="S6" s="148"/>
      <c r="T6" s="148"/>
      <c r="U6" s="149"/>
      <c r="V6" s="149"/>
      <c r="W6" s="148"/>
      <c r="X6" s="149"/>
      <c r="Y6" s="149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2" t="s">
        <v>900</v>
      </c>
      <c r="AT6" s="12" t="s">
        <v>901</v>
      </c>
      <c r="AU6" s="146"/>
    </row>
    <row r="7" spans="1:46" s="140" customFormat="1" ht="16.5" customHeight="1">
      <c r="A7" s="13">
        <v>64</v>
      </c>
      <c r="B7" s="14">
        <v>2001</v>
      </c>
      <c r="C7" s="15" t="s">
        <v>979</v>
      </c>
      <c r="D7" s="192" t="s">
        <v>902</v>
      </c>
      <c r="E7" s="193"/>
      <c r="F7" s="193"/>
      <c r="G7" s="193"/>
      <c r="H7" s="193"/>
      <c r="I7" s="193"/>
      <c r="J7" s="193"/>
      <c r="K7" s="193"/>
      <c r="L7" s="150"/>
      <c r="M7" s="150"/>
      <c r="N7" s="150"/>
      <c r="O7" s="16"/>
      <c r="P7" s="5"/>
      <c r="Q7" s="5"/>
      <c r="R7" s="5"/>
      <c r="S7" s="5"/>
      <c r="T7" s="17"/>
      <c r="U7" s="17"/>
      <c r="V7" s="143"/>
      <c r="W7" s="5"/>
      <c r="X7" s="18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1"/>
      <c r="AQ7" s="22"/>
      <c r="AR7" s="23"/>
      <c r="AS7" s="151">
        <f>ROUND(L8,0)</f>
        <v>105</v>
      </c>
      <c r="AT7" s="24" t="s">
        <v>877</v>
      </c>
    </row>
    <row r="8" spans="1:46" s="140" customFormat="1" ht="16.5" customHeight="1">
      <c r="A8" s="13">
        <v>64</v>
      </c>
      <c r="B8" s="14">
        <v>2002</v>
      </c>
      <c r="C8" s="15" t="s">
        <v>980</v>
      </c>
      <c r="D8" s="194"/>
      <c r="E8" s="195"/>
      <c r="F8" s="195"/>
      <c r="G8" s="195"/>
      <c r="H8" s="195"/>
      <c r="I8" s="195"/>
      <c r="J8" s="195"/>
      <c r="K8" s="195"/>
      <c r="L8" s="191">
        <v>105</v>
      </c>
      <c r="M8" s="191"/>
      <c r="N8" s="32" t="s">
        <v>905</v>
      </c>
      <c r="O8" s="33"/>
      <c r="P8" s="25"/>
      <c r="Q8" s="11"/>
      <c r="R8" s="11"/>
      <c r="S8" s="11"/>
      <c r="T8" s="26"/>
      <c r="U8" s="26"/>
      <c r="V8" s="148"/>
      <c r="W8" s="148"/>
      <c r="X8" s="148"/>
      <c r="Y8" s="152"/>
      <c r="Z8" s="27" t="s">
        <v>870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28" t="s">
        <v>618</v>
      </c>
      <c r="AQ8" s="188">
        <v>1</v>
      </c>
      <c r="AR8" s="189"/>
      <c r="AS8" s="151">
        <f>ROUND(L8*AQ8,0)</f>
        <v>105</v>
      </c>
      <c r="AT8" s="29"/>
    </row>
    <row r="9" spans="1:46" s="140" customFormat="1" ht="16.5" customHeight="1">
      <c r="A9" s="13">
        <v>64</v>
      </c>
      <c r="B9" s="14">
        <v>2003</v>
      </c>
      <c r="C9" s="15" t="s">
        <v>981</v>
      </c>
      <c r="D9" s="192" t="s">
        <v>906</v>
      </c>
      <c r="E9" s="193"/>
      <c r="F9" s="193"/>
      <c r="G9" s="193"/>
      <c r="H9" s="193"/>
      <c r="I9" s="193"/>
      <c r="J9" s="193"/>
      <c r="K9" s="193"/>
      <c r="L9" s="150"/>
      <c r="M9" s="150"/>
      <c r="N9" s="150"/>
      <c r="O9" s="16"/>
      <c r="P9" s="5"/>
      <c r="Q9" s="5"/>
      <c r="R9" s="5"/>
      <c r="S9" s="5"/>
      <c r="T9" s="17"/>
      <c r="U9" s="17"/>
      <c r="V9" s="143"/>
      <c r="W9" s="5"/>
      <c r="X9" s="18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1"/>
      <c r="AQ9" s="22"/>
      <c r="AR9" s="23"/>
      <c r="AS9" s="151">
        <f>ROUND(L10,0)</f>
        <v>196</v>
      </c>
      <c r="AT9" s="29"/>
    </row>
    <row r="10" spans="1:46" s="140" customFormat="1" ht="16.5" customHeight="1">
      <c r="A10" s="13">
        <v>64</v>
      </c>
      <c r="B10" s="14">
        <v>2004</v>
      </c>
      <c r="C10" s="15" t="s">
        <v>982</v>
      </c>
      <c r="D10" s="194"/>
      <c r="E10" s="195"/>
      <c r="F10" s="195"/>
      <c r="G10" s="195"/>
      <c r="H10" s="195"/>
      <c r="I10" s="195"/>
      <c r="J10" s="195"/>
      <c r="K10" s="195"/>
      <c r="L10" s="191">
        <v>196</v>
      </c>
      <c r="M10" s="191"/>
      <c r="N10" s="32" t="s">
        <v>905</v>
      </c>
      <c r="O10" s="33"/>
      <c r="P10" s="25"/>
      <c r="Q10" s="11"/>
      <c r="R10" s="11"/>
      <c r="S10" s="11"/>
      <c r="T10" s="26"/>
      <c r="U10" s="26"/>
      <c r="V10" s="148"/>
      <c r="W10" s="148"/>
      <c r="X10" s="148"/>
      <c r="Y10" s="152"/>
      <c r="Z10" s="27" t="s">
        <v>870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28" t="s">
        <v>618</v>
      </c>
      <c r="AQ10" s="188">
        <v>1</v>
      </c>
      <c r="AR10" s="189"/>
      <c r="AS10" s="151">
        <f>ROUND(L10*AQ10,0)</f>
        <v>196</v>
      </c>
      <c r="AT10" s="29"/>
    </row>
    <row r="11" spans="1:46" s="140" customFormat="1" ht="16.5" customHeight="1">
      <c r="A11" s="13">
        <v>64</v>
      </c>
      <c r="B11" s="14">
        <v>2005</v>
      </c>
      <c r="C11" s="15" t="s">
        <v>983</v>
      </c>
      <c r="D11" s="192" t="s">
        <v>907</v>
      </c>
      <c r="E11" s="193"/>
      <c r="F11" s="193"/>
      <c r="G11" s="193"/>
      <c r="H11" s="193"/>
      <c r="I11" s="193"/>
      <c r="J11" s="193"/>
      <c r="K11" s="193"/>
      <c r="L11" s="150"/>
      <c r="M11" s="150"/>
      <c r="N11" s="150"/>
      <c r="O11" s="16"/>
      <c r="P11" s="5"/>
      <c r="Q11" s="5"/>
      <c r="R11" s="5"/>
      <c r="S11" s="5"/>
      <c r="T11" s="17"/>
      <c r="U11" s="17"/>
      <c r="V11" s="143"/>
      <c r="W11" s="5"/>
      <c r="X11" s="18"/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1"/>
      <c r="AQ11" s="22"/>
      <c r="AR11" s="23"/>
      <c r="AS11" s="151">
        <f>ROUND(L12,0)</f>
        <v>274</v>
      </c>
      <c r="AT11" s="29"/>
    </row>
    <row r="12" spans="1:46" s="140" customFormat="1" ht="16.5" customHeight="1">
      <c r="A12" s="13">
        <v>64</v>
      </c>
      <c r="B12" s="14">
        <v>2006</v>
      </c>
      <c r="C12" s="15" t="s">
        <v>984</v>
      </c>
      <c r="D12" s="194"/>
      <c r="E12" s="195"/>
      <c r="F12" s="195"/>
      <c r="G12" s="195"/>
      <c r="H12" s="195"/>
      <c r="I12" s="195"/>
      <c r="J12" s="195"/>
      <c r="K12" s="195"/>
      <c r="L12" s="191">
        <v>274</v>
      </c>
      <c r="M12" s="191"/>
      <c r="N12" s="32" t="s">
        <v>905</v>
      </c>
      <c r="O12" s="33"/>
      <c r="P12" s="25"/>
      <c r="Q12" s="11"/>
      <c r="R12" s="11"/>
      <c r="S12" s="11"/>
      <c r="T12" s="26"/>
      <c r="U12" s="26"/>
      <c r="V12" s="148"/>
      <c r="W12" s="148"/>
      <c r="X12" s="148"/>
      <c r="Y12" s="152"/>
      <c r="Z12" s="27" t="s">
        <v>870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28" t="s">
        <v>618</v>
      </c>
      <c r="AQ12" s="188">
        <v>1</v>
      </c>
      <c r="AR12" s="189"/>
      <c r="AS12" s="151">
        <f>ROUND(L12*AQ12,0)</f>
        <v>274</v>
      </c>
      <c r="AT12" s="29"/>
    </row>
    <row r="13" spans="1:46" s="140" customFormat="1" ht="16.5" customHeight="1">
      <c r="A13" s="13">
        <v>64</v>
      </c>
      <c r="B13" s="14">
        <v>2007</v>
      </c>
      <c r="C13" s="15" t="s">
        <v>985</v>
      </c>
      <c r="D13" s="192" t="s">
        <v>908</v>
      </c>
      <c r="E13" s="193"/>
      <c r="F13" s="193"/>
      <c r="G13" s="193"/>
      <c r="H13" s="193"/>
      <c r="I13" s="193"/>
      <c r="J13" s="193"/>
      <c r="K13" s="193"/>
      <c r="L13" s="150"/>
      <c r="M13" s="150"/>
      <c r="N13" s="150"/>
      <c r="O13" s="16"/>
      <c r="P13" s="5"/>
      <c r="Q13" s="5"/>
      <c r="R13" s="5"/>
      <c r="S13" s="5"/>
      <c r="T13" s="17"/>
      <c r="U13" s="17"/>
      <c r="V13" s="143"/>
      <c r="W13" s="5"/>
      <c r="X13" s="18"/>
      <c r="Y13" s="1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1"/>
      <c r="AQ13" s="22"/>
      <c r="AR13" s="23"/>
      <c r="AS13" s="151">
        <f>ROUND(L14,0)</f>
        <v>343</v>
      </c>
      <c r="AT13" s="29"/>
    </row>
    <row r="14" spans="1:46" s="140" customFormat="1" ht="16.5" customHeight="1">
      <c r="A14" s="13">
        <v>64</v>
      </c>
      <c r="B14" s="14">
        <v>2008</v>
      </c>
      <c r="C14" s="15" t="s">
        <v>986</v>
      </c>
      <c r="D14" s="194"/>
      <c r="E14" s="195"/>
      <c r="F14" s="195"/>
      <c r="G14" s="195"/>
      <c r="H14" s="195"/>
      <c r="I14" s="195"/>
      <c r="J14" s="195"/>
      <c r="K14" s="195"/>
      <c r="L14" s="191">
        <v>343</v>
      </c>
      <c r="M14" s="191"/>
      <c r="N14" s="32" t="s">
        <v>905</v>
      </c>
      <c r="O14" s="33"/>
      <c r="P14" s="25"/>
      <c r="Q14" s="11"/>
      <c r="R14" s="11"/>
      <c r="S14" s="11"/>
      <c r="T14" s="26"/>
      <c r="U14" s="26"/>
      <c r="V14" s="148"/>
      <c r="W14" s="148"/>
      <c r="X14" s="148"/>
      <c r="Y14" s="152"/>
      <c r="Z14" s="27" t="s">
        <v>870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28" t="s">
        <v>618</v>
      </c>
      <c r="AQ14" s="188">
        <v>1</v>
      </c>
      <c r="AR14" s="189"/>
      <c r="AS14" s="151">
        <f>ROUND(L14*AQ14,0)</f>
        <v>343</v>
      </c>
      <c r="AT14" s="29"/>
    </row>
    <row r="15" spans="1:46" s="140" customFormat="1" ht="16.5" customHeight="1">
      <c r="A15" s="13">
        <v>64</v>
      </c>
      <c r="B15" s="14">
        <v>2009</v>
      </c>
      <c r="C15" s="15" t="s">
        <v>987</v>
      </c>
      <c r="D15" s="192" t="s">
        <v>909</v>
      </c>
      <c r="E15" s="193"/>
      <c r="F15" s="193"/>
      <c r="G15" s="193"/>
      <c r="H15" s="193"/>
      <c r="I15" s="193"/>
      <c r="J15" s="193"/>
      <c r="K15" s="193"/>
      <c r="L15" s="150"/>
      <c r="M15" s="150"/>
      <c r="N15" s="150"/>
      <c r="O15" s="16"/>
      <c r="P15" s="5"/>
      <c r="Q15" s="5"/>
      <c r="R15" s="5"/>
      <c r="S15" s="5"/>
      <c r="T15" s="17"/>
      <c r="U15" s="17"/>
      <c r="V15" s="143"/>
      <c r="W15" s="5"/>
      <c r="X15" s="18"/>
      <c r="Y15" s="1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1"/>
      <c r="AQ15" s="22"/>
      <c r="AR15" s="23"/>
      <c r="AS15" s="151">
        <f>ROUND(L16,0)</f>
        <v>412</v>
      </c>
      <c r="AT15" s="29"/>
    </row>
    <row r="16" spans="1:46" s="140" customFormat="1" ht="16.5" customHeight="1">
      <c r="A16" s="13">
        <v>64</v>
      </c>
      <c r="B16" s="14">
        <v>2010</v>
      </c>
      <c r="C16" s="15" t="s">
        <v>988</v>
      </c>
      <c r="D16" s="194"/>
      <c r="E16" s="195"/>
      <c r="F16" s="195"/>
      <c r="G16" s="195"/>
      <c r="H16" s="195"/>
      <c r="I16" s="195"/>
      <c r="J16" s="195"/>
      <c r="K16" s="195"/>
      <c r="L16" s="191">
        <v>412</v>
      </c>
      <c r="M16" s="191"/>
      <c r="N16" s="32" t="s">
        <v>905</v>
      </c>
      <c r="O16" s="33"/>
      <c r="P16" s="25"/>
      <c r="Q16" s="11"/>
      <c r="R16" s="11"/>
      <c r="S16" s="11"/>
      <c r="T16" s="26"/>
      <c r="U16" s="26"/>
      <c r="V16" s="148"/>
      <c r="W16" s="148"/>
      <c r="X16" s="148"/>
      <c r="Y16" s="152"/>
      <c r="Z16" s="27" t="s">
        <v>870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28" t="s">
        <v>618</v>
      </c>
      <c r="AQ16" s="188">
        <v>1</v>
      </c>
      <c r="AR16" s="189"/>
      <c r="AS16" s="151">
        <f>ROUND(L16*AQ16,0)</f>
        <v>412</v>
      </c>
      <c r="AT16" s="29"/>
    </row>
    <row r="17" spans="1:46" s="140" customFormat="1" ht="16.5" customHeight="1">
      <c r="A17" s="13">
        <v>64</v>
      </c>
      <c r="B17" s="14">
        <v>2011</v>
      </c>
      <c r="C17" s="15" t="s">
        <v>989</v>
      </c>
      <c r="D17" s="192" t="s">
        <v>910</v>
      </c>
      <c r="E17" s="193"/>
      <c r="F17" s="193"/>
      <c r="G17" s="193"/>
      <c r="H17" s="193"/>
      <c r="I17" s="193"/>
      <c r="J17" s="193"/>
      <c r="K17" s="193"/>
      <c r="L17" s="150"/>
      <c r="M17" s="150"/>
      <c r="N17" s="150"/>
      <c r="O17" s="16"/>
      <c r="P17" s="5"/>
      <c r="Q17" s="5"/>
      <c r="R17" s="5"/>
      <c r="S17" s="5"/>
      <c r="T17" s="17"/>
      <c r="U17" s="17"/>
      <c r="V17" s="143"/>
      <c r="W17" s="5"/>
      <c r="X17" s="18"/>
      <c r="Y17" s="1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1"/>
      <c r="AQ17" s="22"/>
      <c r="AR17" s="23"/>
      <c r="AS17" s="151">
        <f>ROUND(L18,0)</f>
        <v>481</v>
      </c>
      <c r="AT17" s="29"/>
    </row>
    <row r="18" spans="1:46" s="140" customFormat="1" ht="16.5" customHeight="1">
      <c r="A18" s="13">
        <v>64</v>
      </c>
      <c r="B18" s="14">
        <v>2012</v>
      </c>
      <c r="C18" s="15" t="s">
        <v>990</v>
      </c>
      <c r="D18" s="194"/>
      <c r="E18" s="195"/>
      <c r="F18" s="195"/>
      <c r="G18" s="195"/>
      <c r="H18" s="195"/>
      <c r="I18" s="195"/>
      <c r="J18" s="195"/>
      <c r="K18" s="195"/>
      <c r="L18" s="191">
        <v>481</v>
      </c>
      <c r="M18" s="191"/>
      <c r="N18" s="32" t="s">
        <v>905</v>
      </c>
      <c r="O18" s="33"/>
      <c r="P18" s="25"/>
      <c r="Q18" s="11"/>
      <c r="R18" s="11"/>
      <c r="S18" s="11"/>
      <c r="T18" s="26"/>
      <c r="U18" s="26"/>
      <c r="V18" s="148"/>
      <c r="W18" s="148"/>
      <c r="X18" s="148"/>
      <c r="Y18" s="152"/>
      <c r="Z18" s="27" t="s">
        <v>870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28" t="s">
        <v>618</v>
      </c>
      <c r="AQ18" s="188">
        <v>1</v>
      </c>
      <c r="AR18" s="189"/>
      <c r="AS18" s="151">
        <f>ROUND(L18*AQ18,0)</f>
        <v>481</v>
      </c>
      <c r="AT18" s="29"/>
    </row>
    <row r="19" spans="1:46" s="140" customFormat="1" ht="16.5" customHeight="1">
      <c r="A19" s="13">
        <v>64</v>
      </c>
      <c r="B19" s="14">
        <v>2013</v>
      </c>
      <c r="C19" s="15" t="s">
        <v>991</v>
      </c>
      <c r="D19" s="192" t="s">
        <v>911</v>
      </c>
      <c r="E19" s="193"/>
      <c r="F19" s="193"/>
      <c r="G19" s="193"/>
      <c r="H19" s="193"/>
      <c r="I19" s="193"/>
      <c r="J19" s="193"/>
      <c r="K19" s="193"/>
      <c r="L19" s="150"/>
      <c r="M19" s="150"/>
      <c r="N19" s="150"/>
      <c r="O19" s="16"/>
      <c r="P19" s="5"/>
      <c r="Q19" s="5"/>
      <c r="R19" s="5"/>
      <c r="S19" s="5"/>
      <c r="T19" s="17"/>
      <c r="U19" s="17"/>
      <c r="V19" s="143"/>
      <c r="W19" s="5"/>
      <c r="X19" s="18"/>
      <c r="Y19" s="19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1"/>
      <c r="AQ19" s="22"/>
      <c r="AR19" s="23"/>
      <c r="AS19" s="151">
        <f>ROUND(L20,0)</f>
        <v>550</v>
      </c>
      <c r="AT19" s="29"/>
    </row>
    <row r="20" spans="1:46" s="140" customFormat="1" ht="16.5" customHeight="1">
      <c r="A20" s="13">
        <v>64</v>
      </c>
      <c r="B20" s="14">
        <v>2014</v>
      </c>
      <c r="C20" s="15" t="s">
        <v>992</v>
      </c>
      <c r="D20" s="194"/>
      <c r="E20" s="195"/>
      <c r="F20" s="195"/>
      <c r="G20" s="195"/>
      <c r="H20" s="195"/>
      <c r="I20" s="195"/>
      <c r="J20" s="195"/>
      <c r="K20" s="195"/>
      <c r="L20" s="191">
        <v>550</v>
      </c>
      <c r="M20" s="191"/>
      <c r="N20" s="32" t="s">
        <v>905</v>
      </c>
      <c r="O20" s="33"/>
      <c r="P20" s="25"/>
      <c r="Q20" s="11"/>
      <c r="R20" s="11"/>
      <c r="S20" s="11"/>
      <c r="T20" s="26"/>
      <c r="U20" s="26"/>
      <c r="V20" s="148"/>
      <c r="W20" s="148"/>
      <c r="X20" s="148"/>
      <c r="Y20" s="152"/>
      <c r="Z20" s="27" t="s">
        <v>870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28" t="s">
        <v>618</v>
      </c>
      <c r="AQ20" s="188">
        <v>1</v>
      </c>
      <c r="AR20" s="189"/>
      <c r="AS20" s="151">
        <f>ROUND(L20*AQ20,0)</f>
        <v>550</v>
      </c>
      <c r="AT20" s="29"/>
    </row>
    <row r="21" spans="1:46" s="140" customFormat="1" ht="16.5" customHeight="1">
      <c r="A21" s="13">
        <v>64</v>
      </c>
      <c r="B21" s="14">
        <v>2015</v>
      </c>
      <c r="C21" s="15" t="s">
        <v>993</v>
      </c>
      <c r="D21" s="192" t="s">
        <v>912</v>
      </c>
      <c r="E21" s="193"/>
      <c r="F21" s="193"/>
      <c r="G21" s="193"/>
      <c r="H21" s="193"/>
      <c r="I21" s="193"/>
      <c r="J21" s="193"/>
      <c r="K21" s="193"/>
      <c r="L21" s="150"/>
      <c r="M21" s="150"/>
      <c r="N21" s="150"/>
      <c r="O21" s="16"/>
      <c r="P21" s="5"/>
      <c r="Q21" s="5"/>
      <c r="R21" s="5"/>
      <c r="S21" s="5"/>
      <c r="T21" s="17"/>
      <c r="U21" s="17"/>
      <c r="V21" s="143"/>
      <c r="W21" s="5"/>
      <c r="X21" s="18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  <c r="AQ21" s="22"/>
      <c r="AR21" s="23"/>
      <c r="AS21" s="151">
        <f>ROUND(L22,0)</f>
        <v>619</v>
      </c>
      <c r="AT21" s="29"/>
    </row>
    <row r="22" spans="1:46" s="140" customFormat="1" ht="16.5" customHeight="1">
      <c r="A22" s="13">
        <v>64</v>
      </c>
      <c r="B22" s="14">
        <v>2016</v>
      </c>
      <c r="C22" s="15" t="s">
        <v>18</v>
      </c>
      <c r="D22" s="194"/>
      <c r="E22" s="195"/>
      <c r="F22" s="195"/>
      <c r="G22" s="195"/>
      <c r="H22" s="195"/>
      <c r="I22" s="195"/>
      <c r="J22" s="195"/>
      <c r="K22" s="195"/>
      <c r="L22" s="191">
        <v>619</v>
      </c>
      <c r="M22" s="191"/>
      <c r="N22" s="32" t="s">
        <v>905</v>
      </c>
      <c r="O22" s="33"/>
      <c r="P22" s="25"/>
      <c r="Q22" s="11"/>
      <c r="R22" s="11"/>
      <c r="S22" s="11"/>
      <c r="T22" s="26"/>
      <c r="U22" s="26"/>
      <c r="V22" s="148"/>
      <c r="W22" s="148"/>
      <c r="X22" s="148"/>
      <c r="Y22" s="152"/>
      <c r="Z22" s="27" t="s">
        <v>870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28" t="s">
        <v>618</v>
      </c>
      <c r="AQ22" s="188">
        <v>1</v>
      </c>
      <c r="AR22" s="189"/>
      <c r="AS22" s="151">
        <f>ROUND(L22*AQ22,0)</f>
        <v>619</v>
      </c>
      <c r="AT22" s="29"/>
    </row>
    <row r="23" spans="1:46" s="140" customFormat="1" ht="16.5" customHeight="1">
      <c r="A23" s="13">
        <v>64</v>
      </c>
      <c r="B23" s="14">
        <v>2017</v>
      </c>
      <c r="C23" s="15" t="s">
        <v>19</v>
      </c>
      <c r="D23" s="192" t="s">
        <v>913</v>
      </c>
      <c r="E23" s="193"/>
      <c r="F23" s="193"/>
      <c r="G23" s="193"/>
      <c r="H23" s="193"/>
      <c r="I23" s="193"/>
      <c r="J23" s="193"/>
      <c r="K23" s="193"/>
      <c r="L23" s="150"/>
      <c r="M23" s="150"/>
      <c r="N23" s="150"/>
      <c r="O23" s="16"/>
      <c r="P23" s="5"/>
      <c r="Q23" s="5"/>
      <c r="R23" s="5"/>
      <c r="S23" s="5"/>
      <c r="T23" s="17"/>
      <c r="U23" s="17"/>
      <c r="V23" s="143"/>
      <c r="W23" s="5"/>
      <c r="X23" s="18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1"/>
      <c r="AQ23" s="22"/>
      <c r="AR23" s="23"/>
      <c r="AS23" s="151">
        <f>ROUND(L24,0)</f>
        <v>688</v>
      </c>
      <c r="AT23" s="29"/>
    </row>
    <row r="24" spans="1:46" s="140" customFormat="1" ht="16.5" customHeight="1">
      <c r="A24" s="13">
        <v>64</v>
      </c>
      <c r="B24" s="14">
        <v>2018</v>
      </c>
      <c r="C24" s="15" t="s">
        <v>20</v>
      </c>
      <c r="D24" s="194"/>
      <c r="E24" s="195"/>
      <c r="F24" s="195"/>
      <c r="G24" s="195"/>
      <c r="H24" s="195"/>
      <c r="I24" s="195"/>
      <c r="J24" s="195"/>
      <c r="K24" s="195"/>
      <c r="L24" s="191">
        <v>688</v>
      </c>
      <c r="M24" s="191"/>
      <c r="N24" s="32" t="s">
        <v>905</v>
      </c>
      <c r="O24" s="33"/>
      <c r="P24" s="25"/>
      <c r="Q24" s="11"/>
      <c r="R24" s="11"/>
      <c r="S24" s="11"/>
      <c r="T24" s="26"/>
      <c r="U24" s="26"/>
      <c r="V24" s="148"/>
      <c r="W24" s="148"/>
      <c r="X24" s="148"/>
      <c r="Y24" s="152"/>
      <c r="Z24" s="27" t="s">
        <v>870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28" t="s">
        <v>618</v>
      </c>
      <c r="AQ24" s="188">
        <v>1</v>
      </c>
      <c r="AR24" s="189"/>
      <c r="AS24" s="151">
        <f>ROUND(L24*AQ24,0)</f>
        <v>688</v>
      </c>
      <c r="AT24" s="29"/>
    </row>
    <row r="25" spans="1:46" s="140" customFormat="1" ht="16.5" customHeight="1">
      <c r="A25" s="13">
        <v>64</v>
      </c>
      <c r="B25" s="14">
        <v>2019</v>
      </c>
      <c r="C25" s="15" t="s">
        <v>21</v>
      </c>
      <c r="D25" s="192" t="s">
        <v>914</v>
      </c>
      <c r="E25" s="193"/>
      <c r="F25" s="193"/>
      <c r="G25" s="193"/>
      <c r="H25" s="193"/>
      <c r="I25" s="193"/>
      <c r="J25" s="193"/>
      <c r="K25" s="193"/>
      <c r="L25" s="150"/>
      <c r="M25" s="150"/>
      <c r="N25" s="150"/>
      <c r="O25" s="16"/>
      <c r="P25" s="5"/>
      <c r="Q25" s="5"/>
      <c r="R25" s="5"/>
      <c r="S25" s="5"/>
      <c r="T25" s="17"/>
      <c r="U25" s="17"/>
      <c r="V25" s="143"/>
      <c r="W25" s="5"/>
      <c r="X25" s="18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1"/>
      <c r="AQ25" s="22"/>
      <c r="AR25" s="23"/>
      <c r="AS25" s="151">
        <f>ROUND(L26,0)</f>
        <v>757</v>
      </c>
      <c r="AT25" s="29"/>
    </row>
    <row r="26" spans="1:46" s="140" customFormat="1" ht="16.5" customHeight="1">
      <c r="A26" s="13">
        <v>64</v>
      </c>
      <c r="B26" s="14">
        <v>2020</v>
      </c>
      <c r="C26" s="15" t="s">
        <v>22</v>
      </c>
      <c r="D26" s="194"/>
      <c r="E26" s="195"/>
      <c r="F26" s="195"/>
      <c r="G26" s="195"/>
      <c r="H26" s="195"/>
      <c r="I26" s="195"/>
      <c r="J26" s="195"/>
      <c r="K26" s="195"/>
      <c r="L26" s="191">
        <v>757</v>
      </c>
      <c r="M26" s="191"/>
      <c r="N26" s="32" t="s">
        <v>905</v>
      </c>
      <c r="O26" s="33"/>
      <c r="P26" s="25"/>
      <c r="Q26" s="11"/>
      <c r="R26" s="11"/>
      <c r="S26" s="11"/>
      <c r="T26" s="26"/>
      <c r="U26" s="26"/>
      <c r="V26" s="148"/>
      <c r="W26" s="148"/>
      <c r="X26" s="148"/>
      <c r="Y26" s="152"/>
      <c r="Z26" s="27" t="s">
        <v>870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8" t="s">
        <v>618</v>
      </c>
      <c r="AQ26" s="188">
        <v>1</v>
      </c>
      <c r="AR26" s="189"/>
      <c r="AS26" s="151">
        <f>ROUND(L26*AQ26,0)</f>
        <v>757</v>
      </c>
      <c r="AT26" s="29"/>
    </row>
    <row r="27" spans="1:46" s="140" customFormat="1" ht="16.5" customHeight="1">
      <c r="A27" s="13">
        <v>64</v>
      </c>
      <c r="B27" s="14">
        <v>2021</v>
      </c>
      <c r="C27" s="15" t="s">
        <v>23</v>
      </c>
      <c r="D27" s="192" t="s">
        <v>915</v>
      </c>
      <c r="E27" s="193"/>
      <c r="F27" s="193"/>
      <c r="G27" s="193"/>
      <c r="H27" s="193"/>
      <c r="I27" s="193"/>
      <c r="J27" s="193"/>
      <c r="K27" s="193"/>
      <c r="L27" s="150"/>
      <c r="M27" s="150"/>
      <c r="N27" s="150"/>
      <c r="O27" s="16"/>
      <c r="P27" s="5"/>
      <c r="Q27" s="5"/>
      <c r="R27" s="5"/>
      <c r="S27" s="5"/>
      <c r="T27" s="17"/>
      <c r="U27" s="17"/>
      <c r="V27" s="143"/>
      <c r="W27" s="5"/>
      <c r="X27" s="18"/>
      <c r="Y27" s="1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/>
      <c r="AQ27" s="22"/>
      <c r="AR27" s="23"/>
      <c r="AS27" s="151">
        <f>ROUND(L28,0)</f>
        <v>826</v>
      </c>
      <c r="AT27" s="29"/>
    </row>
    <row r="28" spans="1:46" s="140" customFormat="1" ht="16.5" customHeight="1">
      <c r="A28" s="13">
        <v>64</v>
      </c>
      <c r="B28" s="14">
        <v>2022</v>
      </c>
      <c r="C28" s="15" t="s">
        <v>24</v>
      </c>
      <c r="D28" s="194"/>
      <c r="E28" s="195"/>
      <c r="F28" s="195"/>
      <c r="G28" s="195"/>
      <c r="H28" s="195"/>
      <c r="I28" s="195"/>
      <c r="J28" s="195"/>
      <c r="K28" s="195"/>
      <c r="L28" s="191">
        <v>826</v>
      </c>
      <c r="M28" s="191"/>
      <c r="N28" s="32" t="s">
        <v>905</v>
      </c>
      <c r="O28" s="33"/>
      <c r="P28" s="25"/>
      <c r="Q28" s="11"/>
      <c r="R28" s="11"/>
      <c r="S28" s="11"/>
      <c r="T28" s="26"/>
      <c r="U28" s="26"/>
      <c r="V28" s="148"/>
      <c r="W28" s="148"/>
      <c r="X28" s="148"/>
      <c r="Y28" s="152"/>
      <c r="Z28" s="27" t="s">
        <v>870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28" t="s">
        <v>618</v>
      </c>
      <c r="AQ28" s="188">
        <v>1</v>
      </c>
      <c r="AR28" s="189"/>
      <c r="AS28" s="151">
        <f>ROUND(L28*AQ28,0)</f>
        <v>826</v>
      </c>
      <c r="AT28" s="29"/>
    </row>
    <row r="29" spans="1:46" s="140" customFormat="1" ht="16.5" customHeight="1">
      <c r="A29" s="13">
        <v>64</v>
      </c>
      <c r="B29" s="14">
        <v>2023</v>
      </c>
      <c r="C29" s="15" t="s">
        <v>25</v>
      </c>
      <c r="D29" s="192" t="s">
        <v>916</v>
      </c>
      <c r="E29" s="193"/>
      <c r="F29" s="193"/>
      <c r="G29" s="193"/>
      <c r="H29" s="193"/>
      <c r="I29" s="193"/>
      <c r="J29" s="193"/>
      <c r="K29" s="193"/>
      <c r="L29" s="150"/>
      <c r="M29" s="150"/>
      <c r="N29" s="150"/>
      <c r="O29" s="153"/>
      <c r="P29" s="5"/>
      <c r="Q29" s="5"/>
      <c r="R29" s="5"/>
      <c r="S29" s="5"/>
      <c r="T29" s="17"/>
      <c r="U29" s="17"/>
      <c r="V29" s="143"/>
      <c r="W29" s="5"/>
      <c r="X29" s="18"/>
      <c r="Y29" s="1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/>
      <c r="AQ29" s="22"/>
      <c r="AR29" s="23"/>
      <c r="AS29" s="151">
        <f>ROUND(L30,0)</f>
        <v>895</v>
      </c>
      <c r="AT29" s="29"/>
    </row>
    <row r="30" spans="1:46" s="140" customFormat="1" ht="16.5" customHeight="1">
      <c r="A30" s="13">
        <v>64</v>
      </c>
      <c r="B30" s="14">
        <v>2024</v>
      </c>
      <c r="C30" s="15" t="s">
        <v>26</v>
      </c>
      <c r="D30" s="194"/>
      <c r="E30" s="195"/>
      <c r="F30" s="195"/>
      <c r="G30" s="195"/>
      <c r="H30" s="195"/>
      <c r="I30" s="195"/>
      <c r="J30" s="195"/>
      <c r="K30" s="195"/>
      <c r="L30" s="191">
        <v>895</v>
      </c>
      <c r="M30" s="191"/>
      <c r="N30" s="32" t="s">
        <v>905</v>
      </c>
      <c r="O30" s="33"/>
      <c r="P30" s="25"/>
      <c r="Q30" s="11"/>
      <c r="R30" s="11"/>
      <c r="S30" s="11"/>
      <c r="T30" s="26"/>
      <c r="U30" s="26"/>
      <c r="V30" s="148"/>
      <c r="W30" s="148"/>
      <c r="X30" s="148"/>
      <c r="Y30" s="152"/>
      <c r="Z30" s="27" t="s">
        <v>870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28" t="s">
        <v>618</v>
      </c>
      <c r="AQ30" s="188">
        <v>1</v>
      </c>
      <c r="AR30" s="189"/>
      <c r="AS30" s="151">
        <f>ROUND(L30*AQ30,0)</f>
        <v>895</v>
      </c>
      <c r="AT30" s="29"/>
    </row>
    <row r="31" spans="1:46" s="140" customFormat="1" ht="16.5" customHeight="1">
      <c r="A31" s="13">
        <v>64</v>
      </c>
      <c r="B31" s="14">
        <v>2025</v>
      </c>
      <c r="C31" s="15" t="s">
        <v>27</v>
      </c>
      <c r="D31" s="192" t="s">
        <v>917</v>
      </c>
      <c r="E31" s="193"/>
      <c r="F31" s="193"/>
      <c r="G31" s="193"/>
      <c r="H31" s="193"/>
      <c r="I31" s="193"/>
      <c r="J31" s="193"/>
      <c r="K31" s="193"/>
      <c r="L31" s="150"/>
      <c r="M31" s="150"/>
      <c r="N31" s="150"/>
      <c r="O31" s="16"/>
      <c r="P31" s="5"/>
      <c r="Q31" s="5"/>
      <c r="R31" s="5"/>
      <c r="S31" s="5"/>
      <c r="T31" s="17"/>
      <c r="U31" s="17"/>
      <c r="V31" s="143"/>
      <c r="W31" s="5"/>
      <c r="X31" s="18"/>
      <c r="Y31" s="1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1"/>
      <c r="AQ31" s="22"/>
      <c r="AR31" s="23"/>
      <c r="AS31" s="151">
        <f>ROUND(L32,0)</f>
        <v>964</v>
      </c>
      <c r="AT31" s="29"/>
    </row>
    <row r="32" spans="1:46" s="140" customFormat="1" ht="16.5" customHeight="1">
      <c r="A32" s="13">
        <v>64</v>
      </c>
      <c r="B32" s="14">
        <v>2026</v>
      </c>
      <c r="C32" s="15" t="s">
        <v>28</v>
      </c>
      <c r="D32" s="194"/>
      <c r="E32" s="195"/>
      <c r="F32" s="195"/>
      <c r="G32" s="195"/>
      <c r="H32" s="195"/>
      <c r="I32" s="195"/>
      <c r="J32" s="195"/>
      <c r="K32" s="195"/>
      <c r="L32" s="191">
        <v>964</v>
      </c>
      <c r="M32" s="191"/>
      <c r="N32" s="32" t="s">
        <v>905</v>
      </c>
      <c r="O32" s="33"/>
      <c r="P32" s="25"/>
      <c r="Q32" s="11"/>
      <c r="R32" s="11"/>
      <c r="S32" s="11"/>
      <c r="T32" s="26"/>
      <c r="U32" s="26"/>
      <c r="V32" s="148"/>
      <c r="W32" s="148"/>
      <c r="X32" s="148"/>
      <c r="Y32" s="152"/>
      <c r="Z32" s="27" t="s">
        <v>870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28" t="s">
        <v>618</v>
      </c>
      <c r="AQ32" s="188">
        <v>1</v>
      </c>
      <c r="AR32" s="189"/>
      <c r="AS32" s="151">
        <f>ROUND(L32*AQ32,0)</f>
        <v>964</v>
      </c>
      <c r="AT32" s="29"/>
    </row>
    <row r="33" spans="1:46" s="140" customFormat="1" ht="16.5" customHeight="1">
      <c r="A33" s="13">
        <v>64</v>
      </c>
      <c r="B33" s="14">
        <v>2027</v>
      </c>
      <c r="C33" s="15" t="s">
        <v>29</v>
      </c>
      <c r="D33" s="192" t="s">
        <v>918</v>
      </c>
      <c r="E33" s="193"/>
      <c r="F33" s="193"/>
      <c r="G33" s="193"/>
      <c r="H33" s="193"/>
      <c r="I33" s="193"/>
      <c r="J33" s="193"/>
      <c r="K33" s="193"/>
      <c r="L33" s="150"/>
      <c r="M33" s="150"/>
      <c r="N33" s="150"/>
      <c r="O33" s="16"/>
      <c r="P33" s="5"/>
      <c r="Q33" s="5"/>
      <c r="R33" s="5"/>
      <c r="S33" s="5"/>
      <c r="T33" s="17"/>
      <c r="U33" s="17"/>
      <c r="V33" s="143"/>
      <c r="W33" s="5"/>
      <c r="X33" s="18"/>
      <c r="Y33" s="19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1"/>
      <c r="AQ33" s="22"/>
      <c r="AR33" s="23"/>
      <c r="AS33" s="151">
        <f>ROUND(L34,0)</f>
        <v>1033</v>
      </c>
      <c r="AT33" s="29"/>
    </row>
    <row r="34" spans="1:46" s="140" customFormat="1" ht="16.5" customHeight="1">
      <c r="A34" s="13">
        <v>64</v>
      </c>
      <c r="B34" s="14">
        <v>2028</v>
      </c>
      <c r="C34" s="15" t="s">
        <v>30</v>
      </c>
      <c r="D34" s="194"/>
      <c r="E34" s="195"/>
      <c r="F34" s="195"/>
      <c r="G34" s="195"/>
      <c r="H34" s="195"/>
      <c r="I34" s="195"/>
      <c r="J34" s="195"/>
      <c r="K34" s="195"/>
      <c r="L34" s="191">
        <v>1033</v>
      </c>
      <c r="M34" s="191"/>
      <c r="N34" s="32" t="s">
        <v>905</v>
      </c>
      <c r="O34" s="33"/>
      <c r="P34" s="25"/>
      <c r="Q34" s="11"/>
      <c r="R34" s="11"/>
      <c r="S34" s="11"/>
      <c r="T34" s="26"/>
      <c r="U34" s="26"/>
      <c r="V34" s="148"/>
      <c r="W34" s="148"/>
      <c r="X34" s="148"/>
      <c r="Y34" s="152"/>
      <c r="Z34" s="27" t="s">
        <v>870</v>
      </c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28" t="s">
        <v>618</v>
      </c>
      <c r="AQ34" s="188">
        <v>1</v>
      </c>
      <c r="AR34" s="189"/>
      <c r="AS34" s="151">
        <f>ROUND(L34*AQ34,0)</f>
        <v>1033</v>
      </c>
      <c r="AT34" s="29"/>
    </row>
    <row r="35" spans="1:46" s="140" customFormat="1" ht="16.5" customHeight="1">
      <c r="A35" s="13">
        <v>64</v>
      </c>
      <c r="B35" s="14">
        <v>2029</v>
      </c>
      <c r="C35" s="15" t="s">
        <v>31</v>
      </c>
      <c r="D35" s="192" t="s">
        <v>919</v>
      </c>
      <c r="E35" s="193"/>
      <c r="F35" s="193"/>
      <c r="G35" s="193"/>
      <c r="H35" s="193"/>
      <c r="I35" s="193"/>
      <c r="J35" s="193"/>
      <c r="K35" s="193"/>
      <c r="L35" s="150"/>
      <c r="M35" s="150"/>
      <c r="N35" s="150"/>
      <c r="O35" s="16"/>
      <c r="P35" s="5"/>
      <c r="Q35" s="5"/>
      <c r="R35" s="5"/>
      <c r="S35" s="5"/>
      <c r="T35" s="17"/>
      <c r="U35" s="17"/>
      <c r="V35" s="143"/>
      <c r="W35" s="5"/>
      <c r="X35" s="18"/>
      <c r="Y35" s="19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/>
      <c r="AQ35" s="22"/>
      <c r="AR35" s="23"/>
      <c r="AS35" s="151">
        <f>ROUND(L36,0)</f>
        <v>1102</v>
      </c>
      <c r="AT35" s="29"/>
    </row>
    <row r="36" spans="1:46" s="140" customFormat="1" ht="16.5" customHeight="1">
      <c r="A36" s="13">
        <v>64</v>
      </c>
      <c r="B36" s="14">
        <v>2030</v>
      </c>
      <c r="C36" s="15" t="s">
        <v>32</v>
      </c>
      <c r="D36" s="194"/>
      <c r="E36" s="195"/>
      <c r="F36" s="195"/>
      <c r="G36" s="195"/>
      <c r="H36" s="195"/>
      <c r="I36" s="195"/>
      <c r="J36" s="195"/>
      <c r="K36" s="195"/>
      <c r="L36" s="191">
        <v>1102</v>
      </c>
      <c r="M36" s="191"/>
      <c r="N36" s="32" t="s">
        <v>905</v>
      </c>
      <c r="O36" s="33"/>
      <c r="P36" s="25"/>
      <c r="Q36" s="11"/>
      <c r="R36" s="11"/>
      <c r="S36" s="11"/>
      <c r="T36" s="26"/>
      <c r="U36" s="26"/>
      <c r="V36" s="148"/>
      <c r="W36" s="148"/>
      <c r="X36" s="148"/>
      <c r="Y36" s="152"/>
      <c r="Z36" s="27" t="s">
        <v>870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28" t="s">
        <v>618</v>
      </c>
      <c r="AQ36" s="188">
        <v>1</v>
      </c>
      <c r="AR36" s="189"/>
      <c r="AS36" s="151">
        <f>ROUND(L36*AQ36,0)</f>
        <v>1102</v>
      </c>
      <c r="AT36" s="29"/>
    </row>
    <row r="37" spans="1:46" s="140" customFormat="1" ht="16.5" customHeight="1">
      <c r="A37" s="13">
        <v>64</v>
      </c>
      <c r="B37" s="14">
        <v>2031</v>
      </c>
      <c r="C37" s="15" t="s">
        <v>33</v>
      </c>
      <c r="D37" s="192" t="s">
        <v>920</v>
      </c>
      <c r="E37" s="193"/>
      <c r="F37" s="193"/>
      <c r="G37" s="193"/>
      <c r="H37" s="193"/>
      <c r="I37" s="193"/>
      <c r="J37" s="193"/>
      <c r="K37" s="193"/>
      <c r="L37" s="150"/>
      <c r="M37" s="150"/>
      <c r="N37" s="150"/>
      <c r="O37" s="16"/>
      <c r="P37" s="5"/>
      <c r="Q37" s="5"/>
      <c r="R37" s="5"/>
      <c r="S37" s="5"/>
      <c r="T37" s="17"/>
      <c r="U37" s="17"/>
      <c r="V37" s="143"/>
      <c r="W37" s="5"/>
      <c r="X37" s="18"/>
      <c r="Y37" s="19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1"/>
      <c r="AQ37" s="22"/>
      <c r="AR37" s="23"/>
      <c r="AS37" s="151">
        <f>ROUND(L38,0)</f>
        <v>1171</v>
      </c>
      <c r="AT37" s="29"/>
    </row>
    <row r="38" spans="1:46" s="140" customFormat="1" ht="16.5" customHeight="1">
      <c r="A38" s="13">
        <v>64</v>
      </c>
      <c r="B38" s="14">
        <v>2032</v>
      </c>
      <c r="C38" s="15" t="s">
        <v>34</v>
      </c>
      <c r="D38" s="194"/>
      <c r="E38" s="195"/>
      <c r="F38" s="195"/>
      <c r="G38" s="195"/>
      <c r="H38" s="195"/>
      <c r="I38" s="195"/>
      <c r="J38" s="195"/>
      <c r="K38" s="195"/>
      <c r="L38" s="191">
        <v>1171</v>
      </c>
      <c r="M38" s="191"/>
      <c r="N38" s="32" t="s">
        <v>905</v>
      </c>
      <c r="O38" s="33"/>
      <c r="P38" s="25"/>
      <c r="Q38" s="11"/>
      <c r="R38" s="11"/>
      <c r="S38" s="11"/>
      <c r="T38" s="26"/>
      <c r="U38" s="26"/>
      <c r="V38" s="148"/>
      <c r="W38" s="148"/>
      <c r="X38" s="148"/>
      <c r="Y38" s="152"/>
      <c r="Z38" s="27" t="s">
        <v>870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28" t="s">
        <v>618</v>
      </c>
      <c r="AQ38" s="188">
        <v>1</v>
      </c>
      <c r="AR38" s="189"/>
      <c r="AS38" s="151">
        <f>ROUND(L38*AQ38,0)</f>
        <v>1171</v>
      </c>
      <c r="AT38" s="29"/>
    </row>
    <row r="39" spans="1:46" s="140" customFormat="1" ht="16.5" customHeight="1">
      <c r="A39" s="13">
        <v>64</v>
      </c>
      <c r="B39" s="14">
        <v>2033</v>
      </c>
      <c r="C39" s="15" t="s">
        <v>36</v>
      </c>
      <c r="D39" s="192" t="s">
        <v>921</v>
      </c>
      <c r="E39" s="193"/>
      <c r="F39" s="193"/>
      <c r="G39" s="193"/>
      <c r="H39" s="193"/>
      <c r="I39" s="193"/>
      <c r="J39" s="193"/>
      <c r="K39" s="193"/>
      <c r="L39" s="80"/>
      <c r="M39" s="80"/>
      <c r="N39" s="80"/>
      <c r="O39" s="16"/>
      <c r="P39" s="5"/>
      <c r="Q39" s="5"/>
      <c r="R39" s="5"/>
      <c r="S39" s="5"/>
      <c r="T39" s="17"/>
      <c r="U39" s="17"/>
      <c r="V39" s="143"/>
      <c r="W39" s="5"/>
      <c r="X39" s="18"/>
      <c r="Y39" s="19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1"/>
      <c r="AQ39" s="22"/>
      <c r="AR39" s="23"/>
      <c r="AS39" s="151">
        <f>ROUND(L40,0)</f>
        <v>1240</v>
      </c>
      <c r="AT39" s="29"/>
    </row>
    <row r="40" spans="1:46" s="140" customFormat="1" ht="16.5" customHeight="1">
      <c r="A40" s="13">
        <v>64</v>
      </c>
      <c r="B40" s="14">
        <v>2034</v>
      </c>
      <c r="C40" s="15" t="s">
        <v>37</v>
      </c>
      <c r="D40" s="194"/>
      <c r="E40" s="195"/>
      <c r="F40" s="195"/>
      <c r="G40" s="195"/>
      <c r="H40" s="195"/>
      <c r="I40" s="195"/>
      <c r="J40" s="195"/>
      <c r="K40" s="195"/>
      <c r="L40" s="191">
        <v>1240</v>
      </c>
      <c r="M40" s="191"/>
      <c r="N40" s="32" t="s">
        <v>905</v>
      </c>
      <c r="O40" s="33"/>
      <c r="P40" s="25"/>
      <c r="Q40" s="11"/>
      <c r="R40" s="11"/>
      <c r="S40" s="11"/>
      <c r="T40" s="26"/>
      <c r="U40" s="26"/>
      <c r="V40" s="148"/>
      <c r="W40" s="148"/>
      <c r="X40" s="148"/>
      <c r="Y40" s="152"/>
      <c r="Z40" s="27" t="s">
        <v>870</v>
      </c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28" t="s">
        <v>618</v>
      </c>
      <c r="AQ40" s="188">
        <v>1</v>
      </c>
      <c r="AR40" s="189"/>
      <c r="AS40" s="151">
        <f>ROUND(L40*AQ40,0)</f>
        <v>1240</v>
      </c>
      <c r="AT40" s="29"/>
    </row>
    <row r="41" spans="1:46" s="140" customFormat="1" ht="16.5" customHeight="1">
      <c r="A41" s="13">
        <v>64</v>
      </c>
      <c r="B41" s="14">
        <v>2035</v>
      </c>
      <c r="C41" s="15" t="s">
        <v>38</v>
      </c>
      <c r="D41" s="192" t="s">
        <v>922</v>
      </c>
      <c r="E41" s="193"/>
      <c r="F41" s="193"/>
      <c r="G41" s="193"/>
      <c r="H41" s="193"/>
      <c r="I41" s="193"/>
      <c r="J41" s="193"/>
      <c r="K41" s="193"/>
      <c r="L41" s="150"/>
      <c r="M41" s="150"/>
      <c r="N41" s="150"/>
      <c r="O41" s="16"/>
      <c r="P41" s="5"/>
      <c r="Q41" s="5"/>
      <c r="R41" s="5"/>
      <c r="S41" s="5"/>
      <c r="T41" s="17"/>
      <c r="U41" s="17"/>
      <c r="V41" s="143"/>
      <c r="W41" s="5"/>
      <c r="X41" s="18"/>
      <c r="Y41" s="19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1"/>
      <c r="AQ41" s="22"/>
      <c r="AR41" s="23"/>
      <c r="AS41" s="151">
        <f>ROUND(L42,0)</f>
        <v>1309</v>
      </c>
      <c r="AT41" s="29"/>
    </row>
    <row r="42" spans="1:46" s="140" customFormat="1" ht="16.5" customHeight="1">
      <c r="A42" s="13">
        <v>64</v>
      </c>
      <c r="B42" s="14">
        <v>2036</v>
      </c>
      <c r="C42" s="15" t="s">
        <v>39</v>
      </c>
      <c r="D42" s="194"/>
      <c r="E42" s="195"/>
      <c r="F42" s="195"/>
      <c r="G42" s="195"/>
      <c r="H42" s="195"/>
      <c r="I42" s="195"/>
      <c r="J42" s="195"/>
      <c r="K42" s="195"/>
      <c r="L42" s="191">
        <v>1309</v>
      </c>
      <c r="M42" s="191"/>
      <c r="N42" s="32" t="s">
        <v>905</v>
      </c>
      <c r="O42" s="33"/>
      <c r="P42" s="25"/>
      <c r="Q42" s="11"/>
      <c r="R42" s="11"/>
      <c r="S42" s="11"/>
      <c r="T42" s="26"/>
      <c r="U42" s="26"/>
      <c r="V42" s="148"/>
      <c r="W42" s="148"/>
      <c r="X42" s="148"/>
      <c r="Y42" s="152"/>
      <c r="Z42" s="27" t="s">
        <v>870</v>
      </c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28" t="s">
        <v>618</v>
      </c>
      <c r="AQ42" s="188">
        <v>1</v>
      </c>
      <c r="AR42" s="189"/>
      <c r="AS42" s="151">
        <f>ROUND(L42*AQ42,0)</f>
        <v>1309</v>
      </c>
      <c r="AT42" s="29"/>
    </row>
    <row r="43" spans="1:46" s="140" customFormat="1" ht="16.5" customHeight="1">
      <c r="A43" s="13">
        <v>64</v>
      </c>
      <c r="B43" s="14">
        <v>2037</v>
      </c>
      <c r="C43" s="15" t="s">
        <v>40</v>
      </c>
      <c r="D43" s="192" t="s">
        <v>923</v>
      </c>
      <c r="E43" s="193"/>
      <c r="F43" s="193"/>
      <c r="G43" s="193"/>
      <c r="H43" s="193"/>
      <c r="I43" s="193"/>
      <c r="J43" s="193"/>
      <c r="K43" s="193"/>
      <c r="L43" s="150"/>
      <c r="M43" s="150"/>
      <c r="N43" s="150"/>
      <c r="O43" s="16"/>
      <c r="P43" s="5"/>
      <c r="Q43" s="5"/>
      <c r="R43" s="5"/>
      <c r="S43" s="5"/>
      <c r="T43" s="17"/>
      <c r="U43" s="17"/>
      <c r="V43" s="143"/>
      <c r="W43" s="5"/>
      <c r="X43" s="18"/>
      <c r="Y43" s="19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1"/>
      <c r="AQ43" s="22"/>
      <c r="AR43" s="23"/>
      <c r="AS43" s="151">
        <f>ROUND(L44,0)</f>
        <v>1378</v>
      </c>
      <c r="AT43" s="29"/>
    </row>
    <row r="44" spans="1:46" s="140" customFormat="1" ht="16.5" customHeight="1">
      <c r="A44" s="13">
        <v>64</v>
      </c>
      <c r="B44" s="14">
        <v>2038</v>
      </c>
      <c r="C44" s="15" t="s">
        <v>41</v>
      </c>
      <c r="D44" s="194"/>
      <c r="E44" s="195"/>
      <c r="F44" s="195"/>
      <c r="G44" s="195"/>
      <c r="H44" s="195"/>
      <c r="I44" s="195"/>
      <c r="J44" s="195"/>
      <c r="K44" s="195"/>
      <c r="L44" s="191">
        <v>1378</v>
      </c>
      <c r="M44" s="191"/>
      <c r="N44" s="32" t="s">
        <v>905</v>
      </c>
      <c r="O44" s="33"/>
      <c r="P44" s="25"/>
      <c r="Q44" s="11"/>
      <c r="R44" s="11"/>
      <c r="S44" s="11"/>
      <c r="T44" s="26"/>
      <c r="U44" s="26"/>
      <c r="V44" s="148"/>
      <c r="W44" s="148"/>
      <c r="X44" s="148"/>
      <c r="Y44" s="152"/>
      <c r="Z44" s="27" t="s">
        <v>870</v>
      </c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28" t="s">
        <v>618</v>
      </c>
      <c r="AQ44" s="188">
        <v>1</v>
      </c>
      <c r="AR44" s="189"/>
      <c r="AS44" s="151">
        <f>ROUND(L44*AQ44,0)</f>
        <v>1378</v>
      </c>
      <c r="AT44" s="29"/>
    </row>
    <row r="45" spans="1:46" s="140" customFormat="1" ht="16.5" customHeight="1">
      <c r="A45" s="13">
        <v>64</v>
      </c>
      <c r="B45" s="14">
        <v>2039</v>
      </c>
      <c r="C45" s="15" t="s">
        <v>42</v>
      </c>
      <c r="D45" s="192" t="s">
        <v>924</v>
      </c>
      <c r="E45" s="193"/>
      <c r="F45" s="193"/>
      <c r="G45" s="193"/>
      <c r="H45" s="193"/>
      <c r="I45" s="193"/>
      <c r="J45" s="193"/>
      <c r="K45" s="193"/>
      <c r="L45" s="150"/>
      <c r="M45" s="150"/>
      <c r="N45" s="150"/>
      <c r="O45" s="16"/>
      <c r="P45" s="5"/>
      <c r="Q45" s="5"/>
      <c r="R45" s="5"/>
      <c r="S45" s="5"/>
      <c r="T45" s="17"/>
      <c r="U45" s="17"/>
      <c r="V45" s="143"/>
      <c r="W45" s="5"/>
      <c r="X45" s="18"/>
      <c r="Y45" s="19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1"/>
      <c r="AQ45" s="22"/>
      <c r="AR45" s="23"/>
      <c r="AS45" s="151">
        <f>ROUND(L46,0)</f>
        <v>1447</v>
      </c>
      <c r="AT45" s="29"/>
    </row>
    <row r="46" spans="1:46" s="140" customFormat="1" ht="16.5" customHeight="1">
      <c r="A46" s="13">
        <v>64</v>
      </c>
      <c r="B46" s="14">
        <v>2040</v>
      </c>
      <c r="C46" s="15" t="s">
        <v>43</v>
      </c>
      <c r="D46" s="194"/>
      <c r="E46" s="195"/>
      <c r="F46" s="195"/>
      <c r="G46" s="195"/>
      <c r="H46" s="195"/>
      <c r="I46" s="195"/>
      <c r="J46" s="195"/>
      <c r="K46" s="195"/>
      <c r="L46" s="191">
        <v>1447</v>
      </c>
      <c r="M46" s="191"/>
      <c r="N46" s="32" t="s">
        <v>905</v>
      </c>
      <c r="O46" s="33"/>
      <c r="P46" s="25"/>
      <c r="Q46" s="11"/>
      <c r="R46" s="11"/>
      <c r="S46" s="11"/>
      <c r="T46" s="26"/>
      <c r="U46" s="26"/>
      <c r="V46" s="148"/>
      <c r="W46" s="148"/>
      <c r="X46" s="148"/>
      <c r="Y46" s="152"/>
      <c r="Z46" s="27" t="s">
        <v>870</v>
      </c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28" t="s">
        <v>618</v>
      </c>
      <c r="AQ46" s="188">
        <v>1</v>
      </c>
      <c r="AR46" s="189"/>
      <c r="AS46" s="151">
        <f>ROUND(L46*AQ46,0)</f>
        <v>1447</v>
      </c>
      <c r="AT46" s="29"/>
    </row>
    <row r="47" spans="1:46" s="140" customFormat="1" ht="16.5" customHeight="1">
      <c r="A47" s="13">
        <v>64</v>
      </c>
      <c r="B47" s="14">
        <v>2041</v>
      </c>
      <c r="C47" s="15" t="s">
        <v>44</v>
      </c>
      <c r="D47" s="192" t="s">
        <v>925</v>
      </c>
      <c r="E47" s="193"/>
      <c r="F47" s="193"/>
      <c r="G47" s="193"/>
      <c r="H47" s="193"/>
      <c r="I47" s="193"/>
      <c r="J47" s="193"/>
      <c r="K47" s="193"/>
      <c r="L47" s="150"/>
      <c r="M47" s="150"/>
      <c r="N47" s="150"/>
      <c r="O47" s="16"/>
      <c r="P47" s="5"/>
      <c r="Q47" s="5"/>
      <c r="R47" s="5"/>
      <c r="S47" s="5"/>
      <c r="T47" s="17"/>
      <c r="U47" s="17"/>
      <c r="V47" s="143"/>
      <c r="W47" s="5"/>
      <c r="X47" s="18"/>
      <c r="Y47" s="19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1"/>
      <c r="AQ47" s="22"/>
      <c r="AR47" s="23"/>
      <c r="AS47" s="151">
        <f>ROUND(L48,0)</f>
        <v>1516</v>
      </c>
      <c r="AT47" s="29"/>
    </row>
    <row r="48" spans="1:46" s="140" customFormat="1" ht="16.5" customHeight="1">
      <c r="A48" s="13">
        <v>64</v>
      </c>
      <c r="B48" s="14">
        <v>2042</v>
      </c>
      <c r="C48" s="15" t="s">
        <v>45</v>
      </c>
      <c r="D48" s="194"/>
      <c r="E48" s="195"/>
      <c r="F48" s="195"/>
      <c r="G48" s="195"/>
      <c r="H48" s="195"/>
      <c r="I48" s="195"/>
      <c r="J48" s="195"/>
      <c r="K48" s="195"/>
      <c r="L48" s="190">
        <v>1516</v>
      </c>
      <c r="M48" s="190"/>
      <c r="N48" s="11" t="s">
        <v>905</v>
      </c>
      <c r="O48" s="10"/>
      <c r="P48" s="25"/>
      <c r="Q48" s="11"/>
      <c r="R48" s="11"/>
      <c r="S48" s="11"/>
      <c r="T48" s="26"/>
      <c r="U48" s="26"/>
      <c r="V48" s="148"/>
      <c r="W48" s="148"/>
      <c r="X48" s="148"/>
      <c r="Y48" s="152"/>
      <c r="Z48" s="27" t="s">
        <v>870</v>
      </c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28" t="s">
        <v>618</v>
      </c>
      <c r="AQ48" s="188">
        <v>1</v>
      </c>
      <c r="AR48" s="189"/>
      <c r="AS48" s="154">
        <f>ROUND(L48*AQ48,0)</f>
        <v>1516</v>
      </c>
      <c r="AT48" s="98"/>
    </row>
    <row r="49" ht="9" customHeight="1">
      <c r="A49" s="1"/>
    </row>
    <row r="50" ht="9" customHeight="1">
      <c r="A50" s="1"/>
    </row>
    <row r="51" spans="1:15" ht="16.5" customHeight="1">
      <c r="A51" s="1"/>
      <c r="B51" s="130" t="s">
        <v>4</v>
      </c>
      <c r="C51" s="53"/>
      <c r="D51" s="140"/>
      <c r="E51" s="140"/>
      <c r="F51" s="140"/>
      <c r="G51" s="140"/>
      <c r="H51" s="140"/>
      <c r="I51" s="140"/>
      <c r="J51" s="140"/>
      <c r="K51" s="53"/>
      <c r="L51" s="53"/>
      <c r="M51" s="53"/>
      <c r="N51" s="53"/>
      <c r="O51" s="53"/>
    </row>
    <row r="52" spans="1:47" s="140" customFormat="1" ht="16.5" customHeight="1">
      <c r="A52" s="3" t="s">
        <v>493</v>
      </c>
      <c r="B52" s="141"/>
      <c r="C52" s="4" t="s">
        <v>894</v>
      </c>
      <c r="D52" s="142"/>
      <c r="E52" s="143"/>
      <c r="F52" s="143"/>
      <c r="G52" s="143"/>
      <c r="H52" s="143"/>
      <c r="I52" s="143"/>
      <c r="J52" s="143"/>
      <c r="K52" s="5"/>
      <c r="L52" s="5"/>
      <c r="M52" s="5"/>
      <c r="N52" s="5"/>
      <c r="O52" s="5"/>
      <c r="P52" s="5"/>
      <c r="Q52" s="143"/>
      <c r="R52" s="143"/>
      <c r="S52" s="143"/>
      <c r="T52" s="6"/>
      <c r="U52" s="144"/>
      <c r="V52" s="144"/>
      <c r="W52" s="143"/>
      <c r="X52" s="145" t="s">
        <v>494</v>
      </c>
      <c r="Y52" s="144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7" t="s">
        <v>996</v>
      </c>
      <c r="AT52" s="7" t="s">
        <v>897</v>
      </c>
      <c r="AU52" s="146"/>
    </row>
    <row r="53" spans="1:47" s="140" customFormat="1" ht="16.5" customHeight="1">
      <c r="A53" s="8" t="s">
        <v>898</v>
      </c>
      <c r="B53" s="9" t="s">
        <v>899</v>
      </c>
      <c r="C53" s="10"/>
      <c r="D53" s="147"/>
      <c r="E53" s="148"/>
      <c r="F53" s="148"/>
      <c r="G53" s="148"/>
      <c r="H53" s="148"/>
      <c r="I53" s="148"/>
      <c r="J53" s="148"/>
      <c r="K53" s="11"/>
      <c r="L53" s="11"/>
      <c r="M53" s="11"/>
      <c r="N53" s="11"/>
      <c r="O53" s="11"/>
      <c r="P53" s="11"/>
      <c r="Q53" s="148"/>
      <c r="R53" s="148"/>
      <c r="S53" s="148"/>
      <c r="T53" s="148"/>
      <c r="U53" s="149"/>
      <c r="V53" s="149"/>
      <c r="W53" s="148"/>
      <c r="X53" s="149"/>
      <c r="Y53" s="149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2" t="s">
        <v>900</v>
      </c>
      <c r="AT53" s="12" t="s">
        <v>901</v>
      </c>
      <c r="AU53" s="146"/>
    </row>
    <row r="54" spans="1:46" s="140" customFormat="1" ht="16.5" customHeight="1">
      <c r="A54" s="13">
        <v>64</v>
      </c>
      <c r="B54" s="14">
        <v>2043</v>
      </c>
      <c r="C54" s="15" t="s">
        <v>46</v>
      </c>
      <c r="D54" s="192" t="s">
        <v>926</v>
      </c>
      <c r="E54" s="193"/>
      <c r="F54" s="193"/>
      <c r="G54" s="193"/>
      <c r="H54" s="193"/>
      <c r="I54" s="193"/>
      <c r="J54" s="193"/>
      <c r="K54" s="193"/>
      <c r="L54" s="150"/>
      <c r="M54" s="150"/>
      <c r="N54" s="85"/>
      <c r="O54" s="16"/>
      <c r="P54" s="5"/>
      <c r="Q54" s="5"/>
      <c r="R54" s="5"/>
      <c r="S54" s="5"/>
      <c r="T54" s="17"/>
      <c r="U54" s="17"/>
      <c r="V54" s="143"/>
      <c r="W54" s="5"/>
      <c r="X54" s="18"/>
      <c r="Y54" s="19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1"/>
      <c r="AN54" s="22"/>
      <c r="AO54" s="23"/>
      <c r="AP54" s="44"/>
      <c r="AQ54" s="45"/>
      <c r="AR54" s="46"/>
      <c r="AS54" s="151">
        <f>ROUND(L55*(1+AQ58),0)</f>
        <v>131</v>
      </c>
      <c r="AT54" s="24" t="s">
        <v>877</v>
      </c>
    </row>
    <row r="55" spans="1:46" s="140" customFormat="1" ht="16.5" customHeight="1">
      <c r="A55" s="13">
        <v>64</v>
      </c>
      <c r="B55" s="14">
        <v>2044</v>
      </c>
      <c r="C55" s="15" t="s">
        <v>47</v>
      </c>
      <c r="D55" s="194"/>
      <c r="E55" s="195"/>
      <c r="F55" s="195"/>
      <c r="G55" s="195"/>
      <c r="H55" s="195"/>
      <c r="I55" s="195"/>
      <c r="J55" s="195"/>
      <c r="K55" s="195"/>
      <c r="L55" s="191">
        <v>105</v>
      </c>
      <c r="M55" s="191"/>
      <c r="N55" s="32" t="s">
        <v>905</v>
      </c>
      <c r="O55" s="33"/>
      <c r="P55" s="25"/>
      <c r="Q55" s="11"/>
      <c r="R55" s="11"/>
      <c r="S55" s="11"/>
      <c r="T55" s="26"/>
      <c r="U55" s="26"/>
      <c r="V55" s="148"/>
      <c r="W55" s="148"/>
      <c r="X55" s="148"/>
      <c r="Y55" s="152"/>
      <c r="Z55" s="27" t="s">
        <v>870</v>
      </c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28" t="s">
        <v>618</v>
      </c>
      <c r="AN55" s="188">
        <v>1</v>
      </c>
      <c r="AO55" s="189"/>
      <c r="AP55" s="47"/>
      <c r="AQ55" s="39"/>
      <c r="AR55" s="48"/>
      <c r="AS55" s="151">
        <f>ROUND(L55*AN55*(1+AQ58),0)</f>
        <v>131</v>
      </c>
      <c r="AT55" s="29"/>
    </row>
    <row r="56" spans="1:46" s="140" customFormat="1" ht="16.5" customHeight="1">
      <c r="A56" s="13">
        <v>64</v>
      </c>
      <c r="B56" s="14">
        <v>2045</v>
      </c>
      <c r="C56" s="15" t="s">
        <v>48</v>
      </c>
      <c r="D56" s="192" t="s">
        <v>874</v>
      </c>
      <c r="E56" s="193"/>
      <c r="F56" s="193"/>
      <c r="G56" s="193"/>
      <c r="H56" s="193"/>
      <c r="I56" s="193"/>
      <c r="J56" s="193"/>
      <c r="K56" s="193"/>
      <c r="L56" s="150"/>
      <c r="M56" s="150"/>
      <c r="N56" s="150"/>
      <c r="O56" s="16"/>
      <c r="P56" s="5"/>
      <c r="Q56" s="5"/>
      <c r="R56" s="5"/>
      <c r="S56" s="5"/>
      <c r="T56" s="17"/>
      <c r="U56" s="17"/>
      <c r="V56" s="143"/>
      <c r="W56" s="5"/>
      <c r="X56" s="18"/>
      <c r="Y56" s="19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1"/>
      <c r="AN56" s="22"/>
      <c r="AO56" s="23"/>
      <c r="AP56" s="196" t="s">
        <v>928</v>
      </c>
      <c r="AQ56" s="197"/>
      <c r="AR56" s="198"/>
      <c r="AS56" s="151">
        <f>ROUND(L57*(1+AQ58),0)</f>
        <v>245</v>
      </c>
      <c r="AT56" s="29"/>
    </row>
    <row r="57" spans="1:46" s="140" customFormat="1" ht="16.5" customHeight="1">
      <c r="A57" s="13">
        <v>64</v>
      </c>
      <c r="B57" s="14">
        <v>2046</v>
      </c>
      <c r="C57" s="15" t="s">
        <v>49</v>
      </c>
      <c r="D57" s="194"/>
      <c r="E57" s="195"/>
      <c r="F57" s="195"/>
      <c r="G57" s="195"/>
      <c r="H57" s="195"/>
      <c r="I57" s="195"/>
      <c r="J57" s="195"/>
      <c r="K57" s="195"/>
      <c r="L57" s="191">
        <v>196</v>
      </c>
      <c r="M57" s="191"/>
      <c r="N57" s="32" t="s">
        <v>905</v>
      </c>
      <c r="O57" s="33"/>
      <c r="P57" s="25"/>
      <c r="Q57" s="11"/>
      <c r="R57" s="11"/>
      <c r="S57" s="11"/>
      <c r="T57" s="26"/>
      <c r="U57" s="26"/>
      <c r="V57" s="148"/>
      <c r="W57" s="148"/>
      <c r="X57" s="148"/>
      <c r="Y57" s="152"/>
      <c r="Z57" s="27" t="s">
        <v>870</v>
      </c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28" t="s">
        <v>618</v>
      </c>
      <c r="AN57" s="188">
        <v>1</v>
      </c>
      <c r="AO57" s="189"/>
      <c r="AP57" s="196"/>
      <c r="AQ57" s="197"/>
      <c r="AR57" s="198"/>
      <c r="AS57" s="151">
        <f>ROUND(L57*AN57*(1+AQ58),0)</f>
        <v>245</v>
      </c>
      <c r="AT57" s="29"/>
    </row>
    <row r="58" spans="1:46" s="140" customFormat="1" ht="16.5" customHeight="1">
      <c r="A58" s="13">
        <v>64</v>
      </c>
      <c r="B58" s="14">
        <v>2047</v>
      </c>
      <c r="C58" s="15" t="s">
        <v>50</v>
      </c>
      <c r="D58" s="192" t="s">
        <v>929</v>
      </c>
      <c r="E58" s="193"/>
      <c r="F58" s="193"/>
      <c r="G58" s="193"/>
      <c r="H58" s="193"/>
      <c r="I58" s="193"/>
      <c r="J58" s="193"/>
      <c r="K58" s="193"/>
      <c r="L58" s="150"/>
      <c r="M58" s="150"/>
      <c r="N58" s="150"/>
      <c r="O58" s="16"/>
      <c r="P58" s="5"/>
      <c r="Q58" s="5"/>
      <c r="R58" s="5"/>
      <c r="S58" s="5"/>
      <c r="T58" s="17"/>
      <c r="U58" s="17"/>
      <c r="V58" s="143"/>
      <c r="W58" s="5"/>
      <c r="X58" s="18"/>
      <c r="Y58" s="19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1"/>
      <c r="AN58" s="22"/>
      <c r="AO58" s="23"/>
      <c r="AP58" s="52" t="s">
        <v>968</v>
      </c>
      <c r="AQ58" s="199">
        <v>0.25</v>
      </c>
      <c r="AR58" s="200"/>
      <c r="AS58" s="151">
        <f>ROUND(L59*(1+AQ58),0)</f>
        <v>343</v>
      </c>
      <c r="AT58" s="29"/>
    </row>
    <row r="59" spans="1:46" s="140" customFormat="1" ht="16.5" customHeight="1">
      <c r="A59" s="13">
        <v>64</v>
      </c>
      <c r="B59" s="14">
        <v>2048</v>
      </c>
      <c r="C59" s="15" t="s">
        <v>51</v>
      </c>
      <c r="D59" s="194"/>
      <c r="E59" s="195"/>
      <c r="F59" s="195"/>
      <c r="G59" s="195"/>
      <c r="H59" s="195"/>
      <c r="I59" s="195"/>
      <c r="J59" s="195"/>
      <c r="K59" s="195"/>
      <c r="L59" s="191">
        <v>274</v>
      </c>
      <c r="M59" s="191"/>
      <c r="N59" s="32" t="s">
        <v>905</v>
      </c>
      <c r="O59" s="33"/>
      <c r="P59" s="25"/>
      <c r="Q59" s="11"/>
      <c r="R59" s="11"/>
      <c r="S59" s="11"/>
      <c r="T59" s="26"/>
      <c r="U59" s="26"/>
      <c r="V59" s="148"/>
      <c r="W59" s="148"/>
      <c r="X59" s="148"/>
      <c r="Y59" s="152"/>
      <c r="Z59" s="27" t="s">
        <v>870</v>
      </c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8" t="s">
        <v>618</v>
      </c>
      <c r="AN59" s="188">
        <v>1</v>
      </c>
      <c r="AO59" s="189"/>
      <c r="AR59" s="54" t="s">
        <v>931</v>
      </c>
      <c r="AS59" s="151">
        <f>ROUND(L59*AN59*(1+AQ58),0)</f>
        <v>343</v>
      </c>
      <c r="AT59" s="29"/>
    </row>
    <row r="60" spans="1:46" s="140" customFormat="1" ht="16.5" customHeight="1">
      <c r="A60" s="13">
        <v>64</v>
      </c>
      <c r="B60" s="14">
        <v>2049</v>
      </c>
      <c r="C60" s="15" t="s">
        <v>52</v>
      </c>
      <c r="D60" s="192" t="s">
        <v>932</v>
      </c>
      <c r="E60" s="193"/>
      <c r="F60" s="193"/>
      <c r="G60" s="193"/>
      <c r="H60" s="193"/>
      <c r="I60" s="193"/>
      <c r="J60" s="193"/>
      <c r="K60" s="193"/>
      <c r="L60" s="150"/>
      <c r="M60" s="150"/>
      <c r="N60" s="150"/>
      <c r="O60" s="16"/>
      <c r="P60" s="5"/>
      <c r="Q60" s="5"/>
      <c r="R60" s="5"/>
      <c r="S60" s="5"/>
      <c r="T60" s="17"/>
      <c r="U60" s="17"/>
      <c r="V60" s="143"/>
      <c r="W60" s="5"/>
      <c r="X60" s="18"/>
      <c r="Y60" s="19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1"/>
      <c r="AN60" s="22"/>
      <c r="AO60" s="23"/>
      <c r="AR60" s="155"/>
      <c r="AS60" s="151">
        <f>ROUND(L61*(1+AQ58),0)</f>
        <v>429</v>
      </c>
      <c r="AT60" s="29"/>
    </row>
    <row r="61" spans="1:46" s="140" customFormat="1" ht="16.5" customHeight="1">
      <c r="A61" s="13">
        <v>64</v>
      </c>
      <c r="B61" s="14">
        <v>2050</v>
      </c>
      <c r="C61" s="15" t="s">
        <v>53</v>
      </c>
      <c r="D61" s="194"/>
      <c r="E61" s="195"/>
      <c r="F61" s="195"/>
      <c r="G61" s="195"/>
      <c r="H61" s="195"/>
      <c r="I61" s="195"/>
      <c r="J61" s="195"/>
      <c r="K61" s="195"/>
      <c r="L61" s="191">
        <v>343</v>
      </c>
      <c r="M61" s="191"/>
      <c r="N61" s="32" t="s">
        <v>905</v>
      </c>
      <c r="O61" s="33"/>
      <c r="P61" s="25"/>
      <c r="Q61" s="11"/>
      <c r="R61" s="11"/>
      <c r="S61" s="11"/>
      <c r="T61" s="26"/>
      <c r="U61" s="26"/>
      <c r="V61" s="148"/>
      <c r="W61" s="148"/>
      <c r="X61" s="148"/>
      <c r="Y61" s="152"/>
      <c r="Z61" s="27" t="s">
        <v>870</v>
      </c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8" t="s">
        <v>618</v>
      </c>
      <c r="AN61" s="188">
        <v>1</v>
      </c>
      <c r="AO61" s="189"/>
      <c r="AS61" s="151">
        <f>ROUND(L61*AN61*(1+AQ58),0)</f>
        <v>429</v>
      </c>
      <c r="AT61" s="29"/>
    </row>
    <row r="62" spans="1:46" s="140" customFormat="1" ht="16.5" customHeight="1">
      <c r="A62" s="13">
        <v>64</v>
      </c>
      <c r="B62" s="14">
        <v>2051</v>
      </c>
      <c r="C62" s="15" t="s">
        <v>54</v>
      </c>
      <c r="D62" s="192" t="s">
        <v>933</v>
      </c>
      <c r="E62" s="193"/>
      <c r="F62" s="193"/>
      <c r="G62" s="193"/>
      <c r="H62" s="193"/>
      <c r="I62" s="193"/>
      <c r="J62" s="193"/>
      <c r="K62" s="193"/>
      <c r="L62" s="150"/>
      <c r="M62" s="150"/>
      <c r="N62" s="150"/>
      <c r="O62" s="16"/>
      <c r="P62" s="5"/>
      <c r="Q62" s="5"/>
      <c r="R62" s="5"/>
      <c r="S62" s="5"/>
      <c r="T62" s="17"/>
      <c r="U62" s="17"/>
      <c r="V62" s="143"/>
      <c r="W62" s="5"/>
      <c r="X62" s="18"/>
      <c r="Y62" s="19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1"/>
      <c r="AN62" s="22"/>
      <c r="AO62" s="23"/>
      <c r="AP62" s="49"/>
      <c r="AQ62" s="50"/>
      <c r="AR62" s="51"/>
      <c r="AS62" s="151">
        <f>ROUND(L63*(1+AQ58),0)</f>
        <v>515</v>
      </c>
      <c r="AT62" s="29"/>
    </row>
    <row r="63" spans="1:46" s="140" customFormat="1" ht="16.5" customHeight="1">
      <c r="A63" s="13">
        <v>64</v>
      </c>
      <c r="B63" s="14">
        <v>2052</v>
      </c>
      <c r="C63" s="15" t="s">
        <v>55</v>
      </c>
      <c r="D63" s="194"/>
      <c r="E63" s="195"/>
      <c r="F63" s="195"/>
      <c r="G63" s="195"/>
      <c r="H63" s="195"/>
      <c r="I63" s="195"/>
      <c r="J63" s="195"/>
      <c r="K63" s="195"/>
      <c r="L63" s="190">
        <v>412</v>
      </c>
      <c r="M63" s="190"/>
      <c r="N63" s="11" t="s">
        <v>905</v>
      </c>
      <c r="O63" s="10"/>
      <c r="P63" s="25"/>
      <c r="Q63" s="11"/>
      <c r="R63" s="11"/>
      <c r="S63" s="11"/>
      <c r="T63" s="26"/>
      <c r="U63" s="26"/>
      <c r="V63" s="148"/>
      <c r="W63" s="148"/>
      <c r="X63" s="148"/>
      <c r="Y63" s="152"/>
      <c r="Z63" s="27" t="s">
        <v>870</v>
      </c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28" t="s">
        <v>618</v>
      </c>
      <c r="AN63" s="188">
        <v>1</v>
      </c>
      <c r="AO63" s="189"/>
      <c r="AP63" s="99"/>
      <c r="AQ63" s="93"/>
      <c r="AR63" s="94"/>
      <c r="AS63" s="154">
        <f>ROUND(L63*AN63*(1+AQ58),0)</f>
        <v>515</v>
      </c>
      <c r="AT63" s="98"/>
    </row>
    <row r="64" ht="9" customHeight="1">
      <c r="A64" s="1"/>
    </row>
    <row r="65" ht="9" customHeight="1">
      <c r="A65" s="1"/>
    </row>
    <row r="66" spans="1:15" ht="16.5" customHeight="1">
      <c r="A66" s="1"/>
      <c r="B66" s="130" t="s">
        <v>5</v>
      </c>
      <c r="C66" s="53"/>
      <c r="D66" s="140"/>
      <c r="E66" s="140"/>
      <c r="F66" s="140"/>
      <c r="G66" s="140"/>
      <c r="H66" s="140"/>
      <c r="I66" s="140"/>
      <c r="J66" s="140"/>
      <c r="K66" s="53"/>
      <c r="L66" s="53"/>
      <c r="M66" s="53"/>
      <c r="N66" s="53"/>
      <c r="O66" s="53"/>
    </row>
    <row r="67" spans="1:47" s="140" customFormat="1" ht="16.5" customHeight="1">
      <c r="A67" s="3" t="s">
        <v>493</v>
      </c>
      <c r="B67" s="141"/>
      <c r="C67" s="4" t="s">
        <v>894</v>
      </c>
      <c r="D67" s="142"/>
      <c r="E67" s="143"/>
      <c r="F67" s="143"/>
      <c r="G67" s="143"/>
      <c r="H67" s="143"/>
      <c r="I67" s="143"/>
      <c r="J67" s="143"/>
      <c r="K67" s="5"/>
      <c r="L67" s="5"/>
      <c r="M67" s="5"/>
      <c r="N67" s="5"/>
      <c r="O67" s="5"/>
      <c r="P67" s="5"/>
      <c r="Q67" s="143"/>
      <c r="R67" s="143"/>
      <c r="S67" s="143"/>
      <c r="T67" s="6"/>
      <c r="U67" s="144"/>
      <c r="V67" s="144"/>
      <c r="W67" s="143"/>
      <c r="X67" s="145" t="s">
        <v>494</v>
      </c>
      <c r="Y67" s="144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7" t="s">
        <v>996</v>
      </c>
      <c r="AT67" s="7" t="s">
        <v>897</v>
      </c>
      <c r="AU67" s="146"/>
    </row>
    <row r="68" spans="1:47" s="140" customFormat="1" ht="16.5" customHeight="1">
      <c r="A68" s="8" t="s">
        <v>898</v>
      </c>
      <c r="B68" s="9" t="s">
        <v>899</v>
      </c>
      <c r="C68" s="10"/>
      <c r="D68" s="147"/>
      <c r="E68" s="148"/>
      <c r="F68" s="148"/>
      <c r="G68" s="148"/>
      <c r="H68" s="148"/>
      <c r="I68" s="148"/>
      <c r="J68" s="148"/>
      <c r="K68" s="11"/>
      <c r="L68" s="11"/>
      <c r="M68" s="11"/>
      <c r="N68" s="11"/>
      <c r="O68" s="11"/>
      <c r="P68" s="11"/>
      <c r="Q68" s="148"/>
      <c r="R68" s="148"/>
      <c r="S68" s="148"/>
      <c r="T68" s="148"/>
      <c r="U68" s="149"/>
      <c r="V68" s="149"/>
      <c r="W68" s="148"/>
      <c r="X68" s="149"/>
      <c r="Y68" s="149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2" t="s">
        <v>900</v>
      </c>
      <c r="AT68" s="12" t="s">
        <v>901</v>
      </c>
      <c r="AU68" s="146"/>
    </row>
    <row r="69" spans="1:46" s="140" customFormat="1" ht="16.5" customHeight="1">
      <c r="A69" s="13">
        <v>64</v>
      </c>
      <c r="B69" s="14">
        <v>2053</v>
      </c>
      <c r="C69" s="15" t="s">
        <v>56</v>
      </c>
      <c r="D69" s="192" t="s">
        <v>934</v>
      </c>
      <c r="E69" s="193"/>
      <c r="F69" s="193"/>
      <c r="G69" s="193"/>
      <c r="H69" s="193"/>
      <c r="I69" s="193"/>
      <c r="J69" s="193"/>
      <c r="K69" s="193"/>
      <c r="L69" s="150"/>
      <c r="M69" s="150"/>
      <c r="N69" s="150"/>
      <c r="O69" s="16"/>
      <c r="P69" s="5"/>
      <c r="Q69" s="5"/>
      <c r="R69" s="5"/>
      <c r="S69" s="5"/>
      <c r="T69" s="17"/>
      <c r="U69" s="17"/>
      <c r="V69" s="143"/>
      <c r="W69" s="5"/>
      <c r="X69" s="18"/>
      <c r="Y69" s="19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1"/>
      <c r="AN69" s="22"/>
      <c r="AO69" s="23"/>
      <c r="AP69" s="44"/>
      <c r="AQ69" s="45"/>
      <c r="AR69" s="46"/>
      <c r="AS69" s="151">
        <f>ROUND(L70*(1+AQ78),0)</f>
        <v>131</v>
      </c>
      <c r="AT69" s="24" t="s">
        <v>877</v>
      </c>
    </row>
    <row r="70" spans="1:46" s="140" customFormat="1" ht="16.5" customHeight="1">
      <c r="A70" s="13">
        <v>64</v>
      </c>
      <c r="B70" s="14">
        <v>2054</v>
      </c>
      <c r="C70" s="15" t="s">
        <v>57</v>
      </c>
      <c r="D70" s="194"/>
      <c r="E70" s="195"/>
      <c r="F70" s="195"/>
      <c r="G70" s="195"/>
      <c r="H70" s="195"/>
      <c r="I70" s="195"/>
      <c r="J70" s="195"/>
      <c r="K70" s="195"/>
      <c r="L70" s="191">
        <v>105</v>
      </c>
      <c r="M70" s="191"/>
      <c r="N70" s="32" t="s">
        <v>905</v>
      </c>
      <c r="O70" s="33"/>
      <c r="P70" s="25"/>
      <c r="Q70" s="11"/>
      <c r="R70" s="11"/>
      <c r="S70" s="11"/>
      <c r="T70" s="26"/>
      <c r="U70" s="26"/>
      <c r="V70" s="148"/>
      <c r="W70" s="148"/>
      <c r="X70" s="148"/>
      <c r="Y70" s="152"/>
      <c r="Z70" s="27" t="s">
        <v>870</v>
      </c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28" t="s">
        <v>618</v>
      </c>
      <c r="AN70" s="188">
        <v>1</v>
      </c>
      <c r="AO70" s="189"/>
      <c r="AP70" s="47"/>
      <c r="AQ70" s="39"/>
      <c r="AR70" s="48"/>
      <c r="AS70" s="151">
        <f>ROUND(L70*AN70*(1+AQ78),0)</f>
        <v>131</v>
      </c>
      <c r="AT70" s="29"/>
    </row>
    <row r="71" spans="1:46" s="140" customFormat="1" ht="16.5" customHeight="1">
      <c r="A71" s="13">
        <v>64</v>
      </c>
      <c r="B71" s="14">
        <v>2055</v>
      </c>
      <c r="C71" s="15" t="s">
        <v>92</v>
      </c>
      <c r="D71" s="192" t="s">
        <v>935</v>
      </c>
      <c r="E71" s="193"/>
      <c r="F71" s="193"/>
      <c r="G71" s="193"/>
      <c r="H71" s="193"/>
      <c r="I71" s="193"/>
      <c r="J71" s="193"/>
      <c r="K71" s="193"/>
      <c r="L71" s="150"/>
      <c r="M71" s="150"/>
      <c r="N71" s="150"/>
      <c r="O71" s="16"/>
      <c r="P71" s="5"/>
      <c r="Q71" s="5"/>
      <c r="R71" s="5"/>
      <c r="S71" s="5"/>
      <c r="T71" s="17"/>
      <c r="U71" s="17"/>
      <c r="V71" s="143"/>
      <c r="W71" s="5"/>
      <c r="X71" s="18"/>
      <c r="Y71" s="19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1"/>
      <c r="AN71" s="22"/>
      <c r="AO71" s="23"/>
      <c r="AS71" s="151">
        <f>ROUND(L72*(1+AQ78),0)</f>
        <v>245</v>
      </c>
      <c r="AT71" s="29"/>
    </row>
    <row r="72" spans="1:46" s="140" customFormat="1" ht="16.5" customHeight="1">
      <c r="A72" s="13">
        <v>64</v>
      </c>
      <c r="B72" s="14">
        <v>2056</v>
      </c>
      <c r="C72" s="15" t="s">
        <v>93</v>
      </c>
      <c r="D72" s="194"/>
      <c r="E72" s="195"/>
      <c r="F72" s="195"/>
      <c r="G72" s="195"/>
      <c r="H72" s="195"/>
      <c r="I72" s="195"/>
      <c r="J72" s="195"/>
      <c r="K72" s="195"/>
      <c r="L72" s="191">
        <v>196</v>
      </c>
      <c r="M72" s="191"/>
      <c r="N72" s="32" t="s">
        <v>905</v>
      </c>
      <c r="O72" s="33"/>
      <c r="P72" s="25"/>
      <c r="Q72" s="11"/>
      <c r="R72" s="11"/>
      <c r="S72" s="11"/>
      <c r="T72" s="26"/>
      <c r="U72" s="26"/>
      <c r="V72" s="148"/>
      <c r="W72" s="148"/>
      <c r="X72" s="148"/>
      <c r="Y72" s="152"/>
      <c r="Z72" s="27" t="s">
        <v>870</v>
      </c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28" t="s">
        <v>618</v>
      </c>
      <c r="AN72" s="188">
        <v>1</v>
      </c>
      <c r="AO72" s="189"/>
      <c r="AS72" s="151">
        <f>ROUND(L72*AN72*(1+AQ78),0)</f>
        <v>245</v>
      </c>
      <c r="AT72" s="29"/>
    </row>
    <row r="73" spans="1:46" s="140" customFormat="1" ht="16.5" customHeight="1">
      <c r="A73" s="13">
        <v>64</v>
      </c>
      <c r="B73" s="14">
        <v>2057</v>
      </c>
      <c r="C73" s="15" t="s">
        <v>94</v>
      </c>
      <c r="D73" s="192" t="s">
        <v>937</v>
      </c>
      <c r="E73" s="193"/>
      <c r="F73" s="193"/>
      <c r="G73" s="193"/>
      <c r="H73" s="193"/>
      <c r="I73" s="193"/>
      <c r="J73" s="193"/>
      <c r="K73" s="193"/>
      <c r="L73" s="150"/>
      <c r="M73" s="150"/>
      <c r="N73" s="150"/>
      <c r="O73" s="16"/>
      <c r="P73" s="5"/>
      <c r="Q73" s="5"/>
      <c r="R73" s="5"/>
      <c r="S73" s="5"/>
      <c r="T73" s="17"/>
      <c r="U73" s="17"/>
      <c r="V73" s="143"/>
      <c r="W73" s="5"/>
      <c r="X73" s="18"/>
      <c r="Y73" s="19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1"/>
      <c r="AN73" s="22"/>
      <c r="AO73" s="23"/>
      <c r="AS73" s="151">
        <f>ROUND(L74*(1+AQ78),0)</f>
        <v>343</v>
      </c>
      <c r="AT73" s="29"/>
    </row>
    <row r="74" spans="1:46" s="140" customFormat="1" ht="16.5" customHeight="1">
      <c r="A74" s="13">
        <v>64</v>
      </c>
      <c r="B74" s="14">
        <v>2058</v>
      </c>
      <c r="C74" s="15" t="s">
        <v>95</v>
      </c>
      <c r="D74" s="194"/>
      <c r="E74" s="195"/>
      <c r="F74" s="195"/>
      <c r="G74" s="195"/>
      <c r="H74" s="195"/>
      <c r="I74" s="195"/>
      <c r="J74" s="195"/>
      <c r="K74" s="195"/>
      <c r="L74" s="191">
        <v>274</v>
      </c>
      <c r="M74" s="191"/>
      <c r="N74" s="32" t="s">
        <v>905</v>
      </c>
      <c r="O74" s="33"/>
      <c r="P74" s="25"/>
      <c r="Q74" s="11"/>
      <c r="R74" s="11"/>
      <c r="S74" s="11"/>
      <c r="T74" s="26"/>
      <c r="U74" s="26"/>
      <c r="V74" s="148"/>
      <c r="W74" s="148"/>
      <c r="X74" s="148"/>
      <c r="Y74" s="152"/>
      <c r="Z74" s="27" t="s">
        <v>870</v>
      </c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28" t="s">
        <v>618</v>
      </c>
      <c r="AN74" s="188">
        <v>1</v>
      </c>
      <c r="AO74" s="189"/>
      <c r="AS74" s="151">
        <f>ROUND(L74*AN74*(1+AQ78),0)</f>
        <v>343</v>
      </c>
      <c r="AT74" s="29"/>
    </row>
    <row r="75" spans="1:46" s="140" customFormat="1" ht="16.5" customHeight="1">
      <c r="A75" s="13">
        <v>64</v>
      </c>
      <c r="B75" s="14">
        <v>2059</v>
      </c>
      <c r="C75" s="15" t="s">
        <v>96</v>
      </c>
      <c r="D75" s="192" t="s">
        <v>938</v>
      </c>
      <c r="E75" s="193"/>
      <c r="F75" s="193"/>
      <c r="G75" s="193"/>
      <c r="H75" s="193"/>
      <c r="I75" s="193"/>
      <c r="J75" s="193"/>
      <c r="K75" s="193"/>
      <c r="L75" s="150"/>
      <c r="M75" s="150"/>
      <c r="N75" s="150"/>
      <c r="O75" s="16"/>
      <c r="P75" s="5"/>
      <c r="Q75" s="5"/>
      <c r="R75" s="5"/>
      <c r="S75" s="5"/>
      <c r="T75" s="17"/>
      <c r="U75" s="17"/>
      <c r="V75" s="143"/>
      <c r="W75" s="5"/>
      <c r="X75" s="18"/>
      <c r="Y75" s="19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1"/>
      <c r="AN75" s="22"/>
      <c r="AO75" s="23"/>
      <c r="AR75" s="155"/>
      <c r="AS75" s="151">
        <f>ROUND(L76*(1+AQ78),0)</f>
        <v>429</v>
      </c>
      <c r="AT75" s="29"/>
    </row>
    <row r="76" spans="1:46" s="140" customFormat="1" ht="16.5" customHeight="1">
      <c r="A76" s="13">
        <v>64</v>
      </c>
      <c r="B76" s="14">
        <v>2060</v>
      </c>
      <c r="C76" s="15" t="s">
        <v>97</v>
      </c>
      <c r="D76" s="194"/>
      <c r="E76" s="195"/>
      <c r="F76" s="195"/>
      <c r="G76" s="195"/>
      <c r="H76" s="195"/>
      <c r="I76" s="195"/>
      <c r="J76" s="195"/>
      <c r="K76" s="195"/>
      <c r="L76" s="191">
        <v>343</v>
      </c>
      <c r="M76" s="191"/>
      <c r="N76" s="32" t="s">
        <v>905</v>
      </c>
      <c r="O76" s="33"/>
      <c r="P76" s="25"/>
      <c r="Q76" s="11"/>
      <c r="R76" s="11"/>
      <c r="S76" s="11"/>
      <c r="T76" s="26"/>
      <c r="U76" s="26"/>
      <c r="V76" s="148"/>
      <c r="W76" s="148"/>
      <c r="X76" s="148"/>
      <c r="Y76" s="152"/>
      <c r="Z76" s="27" t="s">
        <v>870</v>
      </c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28" t="s">
        <v>618</v>
      </c>
      <c r="AN76" s="188">
        <v>1</v>
      </c>
      <c r="AO76" s="189"/>
      <c r="AP76" s="201" t="s">
        <v>936</v>
      </c>
      <c r="AQ76" s="202"/>
      <c r="AR76" s="203"/>
      <c r="AS76" s="151">
        <f>ROUND(L76*AN76*(1+AQ78),0)</f>
        <v>429</v>
      </c>
      <c r="AT76" s="29"/>
    </row>
    <row r="77" spans="1:46" s="140" customFormat="1" ht="16.5" customHeight="1">
      <c r="A77" s="13">
        <v>64</v>
      </c>
      <c r="B77" s="14">
        <v>2061</v>
      </c>
      <c r="C77" s="15" t="s">
        <v>98</v>
      </c>
      <c r="D77" s="192" t="s">
        <v>939</v>
      </c>
      <c r="E77" s="193"/>
      <c r="F77" s="193"/>
      <c r="G77" s="193"/>
      <c r="H77" s="193"/>
      <c r="I77" s="193"/>
      <c r="J77" s="193"/>
      <c r="K77" s="193"/>
      <c r="L77" s="150"/>
      <c r="M77" s="150"/>
      <c r="N77" s="150"/>
      <c r="O77" s="16"/>
      <c r="P77" s="5"/>
      <c r="Q77" s="5"/>
      <c r="R77" s="5"/>
      <c r="S77" s="5"/>
      <c r="T77" s="17"/>
      <c r="U77" s="17"/>
      <c r="V77" s="143"/>
      <c r="W77" s="5"/>
      <c r="X77" s="18"/>
      <c r="Y77" s="19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1"/>
      <c r="AN77" s="22"/>
      <c r="AO77" s="23"/>
      <c r="AP77" s="201"/>
      <c r="AQ77" s="202"/>
      <c r="AR77" s="203"/>
      <c r="AS77" s="151">
        <f>ROUND(L78*(1+AQ78),0)</f>
        <v>515</v>
      </c>
      <c r="AT77" s="29"/>
    </row>
    <row r="78" spans="1:46" s="140" customFormat="1" ht="16.5" customHeight="1">
      <c r="A78" s="13">
        <v>64</v>
      </c>
      <c r="B78" s="14">
        <v>2062</v>
      </c>
      <c r="C78" s="15" t="s">
        <v>99</v>
      </c>
      <c r="D78" s="194"/>
      <c r="E78" s="195"/>
      <c r="F78" s="195"/>
      <c r="G78" s="195"/>
      <c r="H78" s="195"/>
      <c r="I78" s="195"/>
      <c r="J78" s="195"/>
      <c r="K78" s="195"/>
      <c r="L78" s="191">
        <v>412</v>
      </c>
      <c r="M78" s="191"/>
      <c r="N78" s="32" t="s">
        <v>905</v>
      </c>
      <c r="O78" s="33"/>
      <c r="P78" s="25"/>
      <c r="Q78" s="11"/>
      <c r="R78" s="11"/>
      <c r="S78" s="11"/>
      <c r="T78" s="26"/>
      <c r="U78" s="26"/>
      <c r="V78" s="148"/>
      <c r="W78" s="148"/>
      <c r="X78" s="148"/>
      <c r="Y78" s="152"/>
      <c r="Z78" s="27" t="s">
        <v>870</v>
      </c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28" t="s">
        <v>618</v>
      </c>
      <c r="AN78" s="188">
        <v>1</v>
      </c>
      <c r="AO78" s="189"/>
      <c r="AP78" s="52" t="s">
        <v>465</v>
      </c>
      <c r="AQ78" s="199">
        <v>0.25</v>
      </c>
      <c r="AR78" s="200"/>
      <c r="AS78" s="151">
        <f>ROUND(L78*AN78*(1+AQ78),0)</f>
        <v>515</v>
      </c>
      <c r="AT78" s="29"/>
    </row>
    <row r="79" spans="1:46" s="140" customFormat="1" ht="16.5" customHeight="1">
      <c r="A79" s="13">
        <v>64</v>
      </c>
      <c r="B79" s="14">
        <v>2063</v>
      </c>
      <c r="C79" s="15" t="s">
        <v>100</v>
      </c>
      <c r="D79" s="192" t="s">
        <v>940</v>
      </c>
      <c r="E79" s="193"/>
      <c r="F79" s="193"/>
      <c r="G79" s="193"/>
      <c r="H79" s="193"/>
      <c r="I79" s="193"/>
      <c r="J79" s="193"/>
      <c r="K79" s="193"/>
      <c r="L79" s="150"/>
      <c r="M79" s="150"/>
      <c r="N79" s="150"/>
      <c r="O79" s="16"/>
      <c r="P79" s="5"/>
      <c r="Q79" s="5"/>
      <c r="R79" s="5"/>
      <c r="S79" s="5"/>
      <c r="T79" s="17"/>
      <c r="U79" s="17"/>
      <c r="V79" s="143"/>
      <c r="W79" s="5"/>
      <c r="X79" s="18"/>
      <c r="Y79" s="19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117"/>
      <c r="AR79" s="54" t="s">
        <v>931</v>
      </c>
      <c r="AS79" s="151">
        <f>ROUND(L80*(1+AQ78),0)</f>
        <v>601</v>
      </c>
      <c r="AT79" s="29"/>
    </row>
    <row r="80" spans="1:46" s="140" customFormat="1" ht="16.5" customHeight="1">
      <c r="A80" s="13">
        <v>64</v>
      </c>
      <c r="B80" s="14">
        <v>2064</v>
      </c>
      <c r="C80" s="15" t="s">
        <v>101</v>
      </c>
      <c r="D80" s="194"/>
      <c r="E80" s="195"/>
      <c r="F80" s="195"/>
      <c r="G80" s="195"/>
      <c r="H80" s="195"/>
      <c r="I80" s="195"/>
      <c r="J80" s="195"/>
      <c r="K80" s="195"/>
      <c r="L80" s="191">
        <v>481</v>
      </c>
      <c r="M80" s="191"/>
      <c r="N80" s="32" t="s">
        <v>905</v>
      </c>
      <c r="O80" s="33"/>
      <c r="P80" s="25"/>
      <c r="Q80" s="11"/>
      <c r="R80" s="11"/>
      <c r="S80" s="11"/>
      <c r="T80" s="26"/>
      <c r="U80" s="26"/>
      <c r="V80" s="148"/>
      <c r="W80" s="148"/>
      <c r="X80" s="148"/>
      <c r="Y80" s="152"/>
      <c r="Z80" s="27" t="s">
        <v>870</v>
      </c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28" t="s">
        <v>618</v>
      </c>
      <c r="AN80" s="188">
        <v>1</v>
      </c>
      <c r="AO80" s="188"/>
      <c r="AP80" s="156"/>
      <c r="AQ80" s="146"/>
      <c r="AR80" s="155"/>
      <c r="AS80" s="151">
        <f>ROUND(L80*AN80*(1+AQ78),0)</f>
        <v>601</v>
      </c>
      <c r="AT80" s="29"/>
    </row>
    <row r="81" spans="1:46" s="140" customFormat="1" ht="16.5" customHeight="1">
      <c r="A81" s="13">
        <v>64</v>
      </c>
      <c r="B81" s="14">
        <v>2065</v>
      </c>
      <c r="C81" s="15" t="s">
        <v>102</v>
      </c>
      <c r="D81" s="192" t="s">
        <v>941</v>
      </c>
      <c r="E81" s="193"/>
      <c r="F81" s="193"/>
      <c r="G81" s="193"/>
      <c r="H81" s="193"/>
      <c r="I81" s="193"/>
      <c r="J81" s="193"/>
      <c r="K81" s="193"/>
      <c r="L81" s="150"/>
      <c r="M81" s="150"/>
      <c r="N81" s="150"/>
      <c r="O81" s="16"/>
      <c r="P81" s="5"/>
      <c r="Q81" s="5"/>
      <c r="R81" s="5"/>
      <c r="S81" s="5"/>
      <c r="T81" s="17"/>
      <c r="U81" s="17"/>
      <c r="V81" s="143"/>
      <c r="W81" s="5"/>
      <c r="X81" s="18"/>
      <c r="Y81" s="19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1"/>
      <c r="AN81" s="22"/>
      <c r="AO81" s="22"/>
      <c r="AP81" s="156"/>
      <c r="AQ81" s="146"/>
      <c r="AR81" s="155"/>
      <c r="AS81" s="151">
        <f>ROUND(L82*(1+AQ78),0)</f>
        <v>688</v>
      </c>
      <c r="AT81" s="29"/>
    </row>
    <row r="82" spans="1:46" s="140" customFormat="1" ht="16.5" customHeight="1">
      <c r="A82" s="13">
        <v>64</v>
      </c>
      <c r="B82" s="14">
        <v>2066</v>
      </c>
      <c r="C82" s="15" t="s">
        <v>103</v>
      </c>
      <c r="D82" s="194"/>
      <c r="E82" s="195"/>
      <c r="F82" s="195"/>
      <c r="G82" s="195"/>
      <c r="H82" s="195"/>
      <c r="I82" s="195"/>
      <c r="J82" s="195"/>
      <c r="K82" s="195"/>
      <c r="L82" s="191">
        <v>550</v>
      </c>
      <c r="M82" s="191"/>
      <c r="N82" s="32" t="s">
        <v>905</v>
      </c>
      <c r="O82" s="33"/>
      <c r="P82" s="25"/>
      <c r="Q82" s="11"/>
      <c r="R82" s="11"/>
      <c r="S82" s="11"/>
      <c r="T82" s="26"/>
      <c r="U82" s="26"/>
      <c r="V82" s="148"/>
      <c r="W82" s="148"/>
      <c r="X82" s="148"/>
      <c r="Y82" s="152"/>
      <c r="Z82" s="27" t="s">
        <v>870</v>
      </c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28" t="s">
        <v>618</v>
      </c>
      <c r="AN82" s="188">
        <v>1</v>
      </c>
      <c r="AO82" s="188"/>
      <c r="AP82" s="156"/>
      <c r="AQ82" s="146"/>
      <c r="AR82" s="155"/>
      <c r="AS82" s="151">
        <f>ROUND(L82*AN82*(1+AQ78),0)</f>
        <v>688</v>
      </c>
      <c r="AT82" s="29"/>
    </row>
    <row r="83" spans="1:46" s="140" customFormat="1" ht="16.5" customHeight="1">
      <c r="A83" s="13">
        <v>64</v>
      </c>
      <c r="B83" s="14">
        <v>2067</v>
      </c>
      <c r="C83" s="15" t="s">
        <v>104</v>
      </c>
      <c r="D83" s="192" t="s">
        <v>942</v>
      </c>
      <c r="E83" s="193"/>
      <c r="F83" s="193"/>
      <c r="G83" s="193"/>
      <c r="H83" s="193"/>
      <c r="I83" s="193"/>
      <c r="J83" s="193"/>
      <c r="K83" s="193"/>
      <c r="L83" s="150"/>
      <c r="M83" s="150"/>
      <c r="N83" s="150"/>
      <c r="O83" s="16"/>
      <c r="P83" s="5"/>
      <c r="Q83" s="5"/>
      <c r="R83" s="5"/>
      <c r="S83" s="5"/>
      <c r="T83" s="17"/>
      <c r="U83" s="17"/>
      <c r="V83" s="143"/>
      <c r="W83" s="5"/>
      <c r="X83" s="18"/>
      <c r="Y83" s="19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1"/>
      <c r="AN83" s="22"/>
      <c r="AO83" s="22"/>
      <c r="AP83" s="156"/>
      <c r="AQ83" s="146"/>
      <c r="AR83" s="155"/>
      <c r="AS83" s="151">
        <f>ROUND(L84*(1+AQ78),0)</f>
        <v>774</v>
      </c>
      <c r="AT83" s="29"/>
    </row>
    <row r="84" spans="1:46" s="140" customFormat="1" ht="16.5" customHeight="1">
      <c r="A84" s="13">
        <v>64</v>
      </c>
      <c r="B84" s="14">
        <v>2068</v>
      </c>
      <c r="C84" s="15" t="s">
        <v>105</v>
      </c>
      <c r="D84" s="194"/>
      <c r="E84" s="195"/>
      <c r="F84" s="195"/>
      <c r="G84" s="195"/>
      <c r="H84" s="195"/>
      <c r="I84" s="195"/>
      <c r="J84" s="195"/>
      <c r="K84" s="195"/>
      <c r="L84" s="191">
        <v>619</v>
      </c>
      <c r="M84" s="191"/>
      <c r="N84" s="32" t="s">
        <v>905</v>
      </c>
      <c r="O84" s="33"/>
      <c r="P84" s="25"/>
      <c r="Q84" s="11"/>
      <c r="R84" s="11"/>
      <c r="S84" s="11"/>
      <c r="T84" s="26"/>
      <c r="U84" s="26"/>
      <c r="V84" s="148"/>
      <c r="W84" s="148"/>
      <c r="X84" s="148"/>
      <c r="Y84" s="152"/>
      <c r="Z84" s="27" t="s">
        <v>870</v>
      </c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28" t="s">
        <v>618</v>
      </c>
      <c r="AN84" s="188">
        <v>1</v>
      </c>
      <c r="AO84" s="188"/>
      <c r="AP84" s="156"/>
      <c r="AQ84" s="146"/>
      <c r="AR84" s="155"/>
      <c r="AS84" s="151">
        <f>ROUND(L84*AN84*(1+AQ78),0)</f>
        <v>774</v>
      </c>
      <c r="AT84" s="29"/>
    </row>
    <row r="85" spans="1:46" s="140" customFormat="1" ht="16.5" customHeight="1">
      <c r="A85" s="13">
        <v>64</v>
      </c>
      <c r="B85" s="14">
        <v>2069</v>
      </c>
      <c r="C85" s="15" t="s">
        <v>106</v>
      </c>
      <c r="D85" s="192" t="s">
        <v>943</v>
      </c>
      <c r="E85" s="193"/>
      <c r="F85" s="193"/>
      <c r="G85" s="193"/>
      <c r="H85" s="193"/>
      <c r="I85" s="193"/>
      <c r="J85" s="193"/>
      <c r="K85" s="193"/>
      <c r="L85" s="150"/>
      <c r="M85" s="150"/>
      <c r="N85" s="150"/>
      <c r="O85" s="153"/>
      <c r="P85" s="5"/>
      <c r="Q85" s="5"/>
      <c r="R85" s="5"/>
      <c r="S85" s="5"/>
      <c r="T85" s="17"/>
      <c r="U85" s="17"/>
      <c r="V85" s="143"/>
      <c r="W85" s="5"/>
      <c r="X85" s="18"/>
      <c r="Y85" s="19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1"/>
      <c r="AN85" s="22"/>
      <c r="AO85" s="22"/>
      <c r="AP85" s="156"/>
      <c r="AQ85" s="146"/>
      <c r="AR85" s="155"/>
      <c r="AS85" s="151">
        <f>ROUND(L86*(1+AQ78),0)</f>
        <v>860</v>
      </c>
      <c r="AT85" s="29"/>
    </row>
    <row r="86" spans="1:46" s="140" customFormat="1" ht="16.5" customHeight="1">
      <c r="A86" s="13">
        <v>64</v>
      </c>
      <c r="B86" s="14">
        <v>2070</v>
      </c>
      <c r="C86" s="15" t="s">
        <v>107</v>
      </c>
      <c r="D86" s="194"/>
      <c r="E86" s="195"/>
      <c r="F86" s="195"/>
      <c r="G86" s="195"/>
      <c r="H86" s="195"/>
      <c r="I86" s="195"/>
      <c r="J86" s="195"/>
      <c r="K86" s="195"/>
      <c r="L86" s="190">
        <v>688</v>
      </c>
      <c r="M86" s="190"/>
      <c r="N86" s="11" t="s">
        <v>905</v>
      </c>
      <c r="O86" s="10"/>
      <c r="P86" s="25"/>
      <c r="Q86" s="11"/>
      <c r="R86" s="11"/>
      <c r="S86" s="11"/>
      <c r="T86" s="26"/>
      <c r="U86" s="26"/>
      <c r="V86" s="148"/>
      <c r="W86" s="148"/>
      <c r="X86" s="148"/>
      <c r="Y86" s="152"/>
      <c r="Z86" s="27" t="s">
        <v>870</v>
      </c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28" t="s">
        <v>618</v>
      </c>
      <c r="AN86" s="188">
        <v>1</v>
      </c>
      <c r="AO86" s="188"/>
      <c r="AP86" s="147"/>
      <c r="AQ86" s="148"/>
      <c r="AR86" s="152"/>
      <c r="AS86" s="154">
        <f>ROUND(L86*AN86*(1+AQ78),0)</f>
        <v>860</v>
      </c>
      <c r="AT86" s="98"/>
    </row>
  </sheetData>
  <sheetProtection/>
  <mergeCells count="109">
    <mergeCell ref="AP76:AR77"/>
    <mergeCell ref="AQ78:AR78"/>
    <mergeCell ref="D83:K84"/>
    <mergeCell ref="L84:M84"/>
    <mergeCell ref="AN84:AO84"/>
    <mergeCell ref="D85:K86"/>
    <mergeCell ref="L86:M86"/>
    <mergeCell ref="AN86:AO86"/>
    <mergeCell ref="D79:K80"/>
    <mergeCell ref="L80:M80"/>
    <mergeCell ref="AN80:AO80"/>
    <mergeCell ref="D81:K82"/>
    <mergeCell ref="L82:M82"/>
    <mergeCell ref="AN82:AO82"/>
    <mergeCell ref="D75:K76"/>
    <mergeCell ref="L76:M76"/>
    <mergeCell ref="AN76:AO76"/>
    <mergeCell ref="D77:K78"/>
    <mergeCell ref="L78:M78"/>
    <mergeCell ref="AN78:AO78"/>
    <mergeCell ref="L72:M72"/>
    <mergeCell ref="AN72:AO72"/>
    <mergeCell ref="D73:K74"/>
    <mergeCell ref="L74:M74"/>
    <mergeCell ref="AN74:AO74"/>
    <mergeCell ref="D69:K70"/>
    <mergeCell ref="L70:M70"/>
    <mergeCell ref="AN70:AO70"/>
    <mergeCell ref="D71:K72"/>
    <mergeCell ref="D60:K61"/>
    <mergeCell ref="L61:M61"/>
    <mergeCell ref="AN61:AO61"/>
    <mergeCell ref="D62:K63"/>
    <mergeCell ref="L63:M63"/>
    <mergeCell ref="AN63:AO63"/>
    <mergeCell ref="AP56:AR57"/>
    <mergeCell ref="L57:M57"/>
    <mergeCell ref="AN57:AO57"/>
    <mergeCell ref="D58:K59"/>
    <mergeCell ref="AQ58:AR58"/>
    <mergeCell ref="L59:M59"/>
    <mergeCell ref="AN59:AO59"/>
    <mergeCell ref="D54:K55"/>
    <mergeCell ref="L55:M55"/>
    <mergeCell ref="AN55:AO55"/>
    <mergeCell ref="D56:K57"/>
    <mergeCell ref="D23:K24"/>
    <mergeCell ref="D25:K26"/>
    <mergeCell ref="D27:K28"/>
    <mergeCell ref="D47:K48"/>
    <mergeCell ref="D45:K46"/>
    <mergeCell ref="D37:K38"/>
    <mergeCell ref="D39:K40"/>
    <mergeCell ref="D41:K42"/>
    <mergeCell ref="D43:K44"/>
    <mergeCell ref="D29:K30"/>
    <mergeCell ref="D7:K8"/>
    <mergeCell ref="D9:K10"/>
    <mergeCell ref="D11:K12"/>
    <mergeCell ref="D13:K14"/>
    <mergeCell ref="D15:K16"/>
    <mergeCell ref="D17:K18"/>
    <mergeCell ref="D19:K20"/>
    <mergeCell ref="D21:K22"/>
    <mergeCell ref="D31:K32"/>
    <mergeCell ref="D33:K34"/>
    <mergeCell ref="D35:K36"/>
    <mergeCell ref="AQ10:AR10"/>
    <mergeCell ref="AQ14:AR14"/>
    <mergeCell ref="L14:M14"/>
    <mergeCell ref="AQ16:AR16"/>
    <mergeCell ref="L16:M16"/>
    <mergeCell ref="AQ18:AR18"/>
    <mergeCell ref="L18:M18"/>
    <mergeCell ref="L8:M8"/>
    <mergeCell ref="AQ8:AR8"/>
    <mergeCell ref="L10:M10"/>
    <mergeCell ref="AQ12:AR12"/>
    <mergeCell ref="L12:M12"/>
    <mergeCell ref="AQ20:AR20"/>
    <mergeCell ref="L20:M20"/>
    <mergeCell ref="AQ22:AR22"/>
    <mergeCell ref="L22:M22"/>
    <mergeCell ref="AQ24:AR24"/>
    <mergeCell ref="L24:M24"/>
    <mergeCell ref="AQ26:AR26"/>
    <mergeCell ref="L26:M26"/>
    <mergeCell ref="AQ28:AR28"/>
    <mergeCell ref="L28:M28"/>
    <mergeCell ref="AQ30:AR30"/>
    <mergeCell ref="L30:M30"/>
    <mergeCell ref="AQ32:AR32"/>
    <mergeCell ref="L32:M32"/>
    <mergeCell ref="AQ34:AR34"/>
    <mergeCell ref="L34:M34"/>
    <mergeCell ref="AQ36:AR36"/>
    <mergeCell ref="L36:M36"/>
    <mergeCell ref="AQ38:AR38"/>
    <mergeCell ref="L38:M38"/>
    <mergeCell ref="AQ40:AR40"/>
    <mergeCell ref="L40:M40"/>
    <mergeCell ref="AQ42:AR42"/>
    <mergeCell ref="L42:M42"/>
    <mergeCell ref="AQ48:AR48"/>
    <mergeCell ref="L48:M48"/>
    <mergeCell ref="AQ44:AR44"/>
    <mergeCell ref="L44:M44"/>
    <mergeCell ref="AQ46:AR46"/>
    <mergeCell ref="L46:M46"/>
  </mergeCells>
  <printOptions horizontalCentered="1" verticalCentered="1"/>
  <pageMargins left="0.3937007874015748" right="0.3937007874015748" top="0.3937007874015748" bottom="0.3937007874015748" header="0.5118110236220472" footer="0.31496062992125984"/>
  <pageSetup blackAndWhite="1" firstPageNumber="38" useFirstPageNumber="1" horizontalDpi="600" verticalDpi="600" orientation="portrait" paperSize="9" scale="50" r:id="rId1"/>
  <headerFooter alignWithMargins="0">
    <oddFooter>&amp;C&amp;"ＦＡ 丸ゴシックＭ,標準"&amp;P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U49"/>
  <sheetViews>
    <sheetView zoomScaleSheetLayoutView="75" workbookViewId="0" topLeftCell="A1">
      <selection activeCell="AS33" sqref="AS33"/>
    </sheetView>
  </sheetViews>
  <sheetFormatPr defaultColWidth="9.00390625" defaultRowHeight="16.5" customHeight="1"/>
  <cols>
    <col min="1" max="1" width="4.625" style="138" customWidth="1"/>
    <col min="2" max="2" width="7.625" style="138" customWidth="1"/>
    <col min="3" max="3" width="35.625" style="2" customWidth="1"/>
    <col min="4" max="10" width="2.375" style="138" customWidth="1"/>
    <col min="11" max="11" width="2.375" style="2" customWidth="1"/>
    <col min="12" max="13" width="3.125" style="2" customWidth="1"/>
    <col min="14" max="16" width="2.375" style="2" customWidth="1"/>
    <col min="17" max="20" width="2.375" style="138" customWidth="1"/>
    <col min="21" max="22" width="2.375" style="139" customWidth="1"/>
    <col min="23" max="23" width="2.375" style="138" customWidth="1"/>
    <col min="24" max="25" width="2.375" style="139" customWidth="1"/>
    <col min="26" max="44" width="2.375" style="138" customWidth="1"/>
    <col min="45" max="46" width="8.625" style="138" customWidth="1"/>
    <col min="47" max="47" width="2.75390625" style="138" customWidth="1"/>
    <col min="48" max="16384" width="9.00390625" style="138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15" ht="16.5" customHeight="1">
      <c r="A4" s="1"/>
      <c r="B4" s="130" t="s">
        <v>245</v>
      </c>
      <c r="C4" s="53"/>
      <c r="D4" s="140"/>
      <c r="E4" s="140"/>
      <c r="F4" s="140"/>
      <c r="G4" s="140"/>
      <c r="H4" s="140"/>
      <c r="I4" s="140"/>
      <c r="J4" s="140"/>
      <c r="K4" s="53"/>
      <c r="L4" s="53"/>
      <c r="M4" s="53"/>
      <c r="N4" s="53"/>
      <c r="O4" s="53"/>
    </row>
    <row r="5" spans="1:47" s="140" customFormat="1" ht="16.5" customHeight="1">
      <c r="A5" s="3" t="s">
        <v>259</v>
      </c>
      <c r="B5" s="141"/>
      <c r="C5" s="4" t="s">
        <v>894</v>
      </c>
      <c r="D5" s="142"/>
      <c r="E5" s="143"/>
      <c r="F5" s="143"/>
      <c r="G5" s="143"/>
      <c r="H5" s="143"/>
      <c r="I5" s="143"/>
      <c r="J5" s="143"/>
      <c r="K5" s="5"/>
      <c r="L5" s="5"/>
      <c r="M5" s="5"/>
      <c r="N5" s="5"/>
      <c r="O5" s="5"/>
      <c r="P5" s="5"/>
      <c r="Q5" s="143"/>
      <c r="R5" s="143"/>
      <c r="S5" s="143"/>
      <c r="T5" s="6"/>
      <c r="U5" s="144"/>
      <c r="V5" s="144"/>
      <c r="W5" s="143"/>
      <c r="X5" s="145" t="s">
        <v>895</v>
      </c>
      <c r="Y5" s="144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7" t="s">
        <v>896</v>
      </c>
      <c r="AT5" s="7" t="s">
        <v>897</v>
      </c>
      <c r="AU5" s="146"/>
    </row>
    <row r="6" spans="1:47" s="140" customFormat="1" ht="16.5" customHeight="1">
      <c r="A6" s="8" t="s">
        <v>898</v>
      </c>
      <c r="B6" s="9" t="s">
        <v>899</v>
      </c>
      <c r="C6" s="10"/>
      <c r="D6" s="147"/>
      <c r="E6" s="148"/>
      <c r="F6" s="148"/>
      <c r="G6" s="148"/>
      <c r="H6" s="148"/>
      <c r="I6" s="148"/>
      <c r="J6" s="148"/>
      <c r="K6" s="11"/>
      <c r="L6" s="11"/>
      <c r="M6" s="11"/>
      <c r="N6" s="11"/>
      <c r="O6" s="11"/>
      <c r="P6" s="11"/>
      <c r="Q6" s="148"/>
      <c r="R6" s="148"/>
      <c r="S6" s="148"/>
      <c r="T6" s="148"/>
      <c r="U6" s="149"/>
      <c r="V6" s="149"/>
      <c r="W6" s="148"/>
      <c r="X6" s="149"/>
      <c r="Y6" s="149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2" t="s">
        <v>900</v>
      </c>
      <c r="AT6" s="12" t="s">
        <v>901</v>
      </c>
      <c r="AU6" s="146"/>
    </row>
    <row r="7" spans="1:46" s="140" customFormat="1" ht="16.5" customHeight="1">
      <c r="A7" s="13">
        <v>64</v>
      </c>
      <c r="B7" s="14">
        <v>2071</v>
      </c>
      <c r="C7" s="15" t="s">
        <v>260</v>
      </c>
      <c r="D7" s="192" t="s">
        <v>944</v>
      </c>
      <c r="E7" s="193"/>
      <c r="F7" s="193"/>
      <c r="G7" s="193"/>
      <c r="H7" s="193"/>
      <c r="I7" s="193"/>
      <c r="J7" s="193"/>
      <c r="K7" s="193"/>
      <c r="L7" s="150"/>
      <c r="M7" s="150"/>
      <c r="N7" s="150"/>
      <c r="O7" s="16"/>
      <c r="P7" s="5"/>
      <c r="Q7" s="5"/>
      <c r="R7" s="5"/>
      <c r="S7" s="5"/>
      <c r="T7" s="17"/>
      <c r="U7" s="17"/>
      <c r="V7" s="143"/>
      <c r="W7" s="5"/>
      <c r="X7" s="18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3"/>
      <c r="AP7" s="44"/>
      <c r="AQ7" s="45"/>
      <c r="AR7" s="46"/>
      <c r="AS7" s="151">
        <f>ROUND(L8*(1+AQ19),0)</f>
        <v>158</v>
      </c>
      <c r="AT7" s="24" t="s">
        <v>903</v>
      </c>
    </row>
    <row r="8" spans="1:46" s="140" customFormat="1" ht="16.5" customHeight="1">
      <c r="A8" s="13">
        <v>64</v>
      </c>
      <c r="B8" s="14">
        <v>2072</v>
      </c>
      <c r="C8" s="15" t="s">
        <v>246</v>
      </c>
      <c r="D8" s="194"/>
      <c r="E8" s="195"/>
      <c r="F8" s="195"/>
      <c r="G8" s="195"/>
      <c r="H8" s="195"/>
      <c r="I8" s="195"/>
      <c r="J8" s="195"/>
      <c r="K8" s="195"/>
      <c r="L8" s="191">
        <v>105</v>
      </c>
      <c r="M8" s="191"/>
      <c r="N8" s="32" t="s">
        <v>905</v>
      </c>
      <c r="O8" s="33"/>
      <c r="P8" s="25"/>
      <c r="Q8" s="11"/>
      <c r="R8" s="11"/>
      <c r="S8" s="11"/>
      <c r="T8" s="26"/>
      <c r="U8" s="26"/>
      <c r="V8" s="148"/>
      <c r="W8" s="148"/>
      <c r="X8" s="148"/>
      <c r="Y8" s="152"/>
      <c r="Z8" s="27" t="s">
        <v>870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28" t="s">
        <v>617</v>
      </c>
      <c r="AN8" s="188">
        <v>1</v>
      </c>
      <c r="AO8" s="189"/>
      <c r="AP8" s="47"/>
      <c r="AQ8" s="39"/>
      <c r="AR8" s="48"/>
      <c r="AS8" s="151">
        <f>ROUND(L8*AN8*(1+AQ19),0)</f>
        <v>158</v>
      </c>
      <c r="AT8" s="29"/>
    </row>
    <row r="9" spans="1:46" s="140" customFormat="1" ht="16.5" customHeight="1">
      <c r="A9" s="13">
        <v>64</v>
      </c>
      <c r="B9" s="14">
        <v>2073</v>
      </c>
      <c r="C9" s="15" t="s">
        <v>261</v>
      </c>
      <c r="D9" s="192" t="s">
        <v>945</v>
      </c>
      <c r="E9" s="193"/>
      <c r="F9" s="193"/>
      <c r="G9" s="193"/>
      <c r="H9" s="193"/>
      <c r="I9" s="193"/>
      <c r="J9" s="193"/>
      <c r="K9" s="193"/>
      <c r="L9" s="150"/>
      <c r="M9" s="150"/>
      <c r="N9" s="150"/>
      <c r="O9" s="16"/>
      <c r="P9" s="5"/>
      <c r="Q9" s="5"/>
      <c r="R9" s="5"/>
      <c r="S9" s="5"/>
      <c r="T9" s="17"/>
      <c r="U9" s="17"/>
      <c r="V9" s="143"/>
      <c r="W9" s="5"/>
      <c r="X9" s="18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1"/>
      <c r="AN9" s="22"/>
      <c r="AO9" s="23"/>
      <c r="AS9" s="151">
        <f>ROUND(L10*(1+AQ19),0)</f>
        <v>294</v>
      </c>
      <c r="AT9" s="29"/>
    </row>
    <row r="10" spans="1:46" s="140" customFormat="1" ht="16.5" customHeight="1">
      <c r="A10" s="13">
        <v>64</v>
      </c>
      <c r="B10" s="14">
        <v>2074</v>
      </c>
      <c r="C10" s="15" t="s">
        <v>247</v>
      </c>
      <c r="D10" s="194"/>
      <c r="E10" s="195"/>
      <c r="F10" s="195"/>
      <c r="G10" s="195"/>
      <c r="H10" s="195"/>
      <c r="I10" s="195"/>
      <c r="J10" s="195"/>
      <c r="K10" s="195"/>
      <c r="L10" s="191">
        <v>196</v>
      </c>
      <c r="M10" s="191"/>
      <c r="N10" s="32" t="s">
        <v>905</v>
      </c>
      <c r="O10" s="33"/>
      <c r="P10" s="25"/>
      <c r="Q10" s="11"/>
      <c r="R10" s="11"/>
      <c r="S10" s="11"/>
      <c r="T10" s="26"/>
      <c r="U10" s="26"/>
      <c r="V10" s="148"/>
      <c r="W10" s="148"/>
      <c r="X10" s="148"/>
      <c r="Y10" s="152"/>
      <c r="Z10" s="27" t="s">
        <v>870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28" t="s">
        <v>617</v>
      </c>
      <c r="AN10" s="188">
        <v>1</v>
      </c>
      <c r="AO10" s="189"/>
      <c r="AS10" s="151">
        <f>ROUND(L10*AN10*(1+AQ19),0)</f>
        <v>294</v>
      </c>
      <c r="AT10" s="29"/>
    </row>
    <row r="11" spans="1:46" s="140" customFormat="1" ht="16.5" customHeight="1">
      <c r="A11" s="13">
        <v>64</v>
      </c>
      <c r="B11" s="14">
        <v>2075</v>
      </c>
      <c r="C11" s="15" t="s">
        <v>262</v>
      </c>
      <c r="D11" s="192" t="s">
        <v>947</v>
      </c>
      <c r="E11" s="193"/>
      <c r="F11" s="193"/>
      <c r="G11" s="193"/>
      <c r="H11" s="193"/>
      <c r="I11" s="193"/>
      <c r="J11" s="193"/>
      <c r="K11" s="193"/>
      <c r="L11" s="150"/>
      <c r="M11" s="150"/>
      <c r="N11" s="150"/>
      <c r="O11" s="16"/>
      <c r="P11" s="5"/>
      <c r="Q11" s="5"/>
      <c r="R11" s="5"/>
      <c r="S11" s="5"/>
      <c r="T11" s="17"/>
      <c r="U11" s="17"/>
      <c r="V11" s="143"/>
      <c r="W11" s="5"/>
      <c r="X11" s="18"/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1"/>
      <c r="AN11" s="22"/>
      <c r="AO11" s="23"/>
      <c r="AS11" s="151">
        <f>ROUND(L12*(1+AQ19),0)</f>
        <v>411</v>
      </c>
      <c r="AT11" s="29"/>
    </row>
    <row r="12" spans="1:46" s="140" customFormat="1" ht="16.5" customHeight="1">
      <c r="A12" s="13">
        <v>64</v>
      </c>
      <c r="B12" s="14">
        <v>2076</v>
      </c>
      <c r="C12" s="15" t="s">
        <v>248</v>
      </c>
      <c r="D12" s="194"/>
      <c r="E12" s="195"/>
      <c r="F12" s="195"/>
      <c r="G12" s="195"/>
      <c r="H12" s="195"/>
      <c r="I12" s="195"/>
      <c r="J12" s="195"/>
      <c r="K12" s="195"/>
      <c r="L12" s="191">
        <v>274</v>
      </c>
      <c r="M12" s="191"/>
      <c r="N12" s="32" t="s">
        <v>905</v>
      </c>
      <c r="O12" s="33"/>
      <c r="P12" s="25"/>
      <c r="Q12" s="11"/>
      <c r="R12" s="11"/>
      <c r="S12" s="11"/>
      <c r="T12" s="26"/>
      <c r="U12" s="26"/>
      <c r="V12" s="148"/>
      <c r="W12" s="148"/>
      <c r="X12" s="148"/>
      <c r="Y12" s="152"/>
      <c r="Z12" s="27" t="s">
        <v>870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28" t="s">
        <v>617</v>
      </c>
      <c r="AN12" s="188">
        <v>1</v>
      </c>
      <c r="AO12" s="189"/>
      <c r="AS12" s="151">
        <f>ROUND(L12*AN12*(1+AQ19),0)</f>
        <v>411</v>
      </c>
      <c r="AT12" s="29"/>
    </row>
    <row r="13" spans="1:46" s="140" customFormat="1" ht="16.5" customHeight="1">
      <c r="A13" s="13">
        <v>64</v>
      </c>
      <c r="B13" s="14">
        <v>2077</v>
      </c>
      <c r="C13" s="15" t="s">
        <v>263</v>
      </c>
      <c r="D13" s="192" t="s">
        <v>948</v>
      </c>
      <c r="E13" s="193"/>
      <c r="F13" s="193"/>
      <c r="G13" s="193"/>
      <c r="H13" s="193"/>
      <c r="I13" s="193"/>
      <c r="J13" s="193"/>
      <c r="K13" s="193"/>
      <c r="L13" s="150"/>
      <c r="M13" s="150"/>
      <c r="N13" s="150"/>
      <c r="O13" s="16"/>
      <c r="P13" s="5"/>
      <c r="Q13" s="5"/>
      <c r="R13" s="5"/>
      <c r="S13" s="5"/>
      <c r="T13" s="135"/>
      <c r="U13" s="17"/>
      <c r="V13" s="143"/>
      <c r="W13" s="5"/>
      <c r="X13" s="18"/>
      <c r="Y13" s="1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1"/>
      <c r="AN13" s="22"/>
      <c r="AO13" s="23"/>
      <c r="AR13" s="155"/>
      <c r="AS13" s="151">
        <f>ROUND(L14*(1+AQ19),0)</f>
        <v>515</v>
      </c>
      <c r="AT13" s="29"/>
    </row>
    <row r="14" spans="1:46" s="140" customFormat="1" ht="16.5" customHeight="1">
      <c r="A14" s="13">
        <v>64</v>
      </c>
      <c r="B14" s="14">
        <v>2078</v>
      </c>
      <c r="C14" s="15" t="s">
        <v>249</v>
      </c>
      <c r="D14" s="194"/>
      <c r="E14" s="195"/>
      <c r="F14" s="195"/>
      <c r="G14" s="195"/>
      <c r="H14" s="195"/>
      <c r="I14" s="195"/>
      <c r="J14" s="195"/>
      <c r="K14" s="195"/>
      <c r="L14" s="191">
        <v>343</v>
      </c>
      <c r="M14" s="191"/>
      <c r="N14" s="32" t="s">
        <v>905</v>
      </c>
      <c r="O14" s="33"/>
      <c r="P14" s="25"/>
      <c r="Q14" s="11"/>
      <c r="R14" s="11"/>
      <c r="S14" s="11"/>
      <c r="T14" s="26"/>
      <c r="U14" s="26"/>
      <c r="V14" s="148"/>
      <c r="W14" s="148"/>
      <c r="X14" s="148"/>
      <c r="Y14" s="152"/>
      <c r="Z14" s="27" t="s">
        <v>870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28" t="s">
        <v>617</v>
      </c>
      <c r="AN14" s="188">
        <v>1</v>
      </c>
      <c r="AO14" s="189"/>
      <c r="AS14" s="151">
        <f>ROUND(L14*AN14*(1+AQ19),0)</f>
        <v>515</v>
      </c>
      <c r="AT14" s="29"/>
    </row>
    <row r="15" spans="1:46" s="140" customFormat="1" ht="16.5" customHeight="1">
      <c r="A15" s="13">
        <v>64</v>
      </c>
      <c r="B15" s="14">
        <v>2079</v>
      </c>
      <c r="C15" s="15" t="s">
        <v>264</v>
      </c>
      <c r="D15" s="192" t="s">
        <v>949</v>
      </c>
      <c r="E15" s="193"/>
      <c r="F15" s="193"/>
      <c r="G15" s="193"/>
      <c r="H15" s="193"/>
      <c r="I15" s="193"/>
      <c r="J15" s="193"/>
      <c r="K15" s="193"/>
      <c r="L15" s="150"/>
      <c r="M15" s="150"/>
      <c r="N15" s="150"/>
      <c r="O15" s="16"/>
      <c r="P15" s="5"/>
      <c r="Q15" s="5"/>
      <c r="R15" s="5"/>
      <c r="S15" s="5"/>
      <c r="T15" s="17"/>
      <c r="U15" s="17"/>
      <c r="V15" s="143"/>
      <c r="W15" s="5"/>
      <c r="X15" s="18"/>
      <c r="Y15" s="1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1"/>
      <c r="AN15" s="22"/>
      <c r="AO15" s="23"/>
      <c r="AP15" s="49"/>
      <c r="AQ15" s="50"/>
      <c r="AR15" s="51"/>
      <c r="AS15" s="151">
        <f>ROUND(L16*(1+AQ19),0)</f>
        <v>618</v>
      </c>
      <c r="AT15" s="29"/>
    </row>
    <row r="16" spans="1:46" s="140" customFormat="1" ht="16.5" customHeight="1">
      <c r="A16" s="13">
        <v>64</v>
      </c>
      <c r="B16" s="14">
        <v>2080</v>
      </c>
      <c r="C16" s="15" t="s">
        <v>250</v>
      </c>
      <c r="D16" s="194"/>
      <c r="E16" s="195"/>
      <c r="F16" s="195"/>
      <c r="G16" s="195"/>
      <c r="H16" s="195"/>
      <c r="I16" s="195"/>
      <c r="J16" s="195"/>
      <c r="K16" s="195"/>
      <c r="L16" s="191">
        <v>412</v>
      </c>
      <c r="M16" s="191"/>
      <c r="N16" s="32" t="s">
        <v>905</v>
      </c>
      <c r="O16" s="33"/>
      <c r="P16" s="25"/>
      <c r="Q16" s="11"/>
      <c r="R16" s="11"/>
      <c r="S16" s="11"/>
      <c r="T16" s="26"/>
      <c r="U16" s="26"/>
      <c r="V16" s="148"/>
      <c r="W16" s="148"/>
      <c r="X16" s="148"/>
      <c r="Y16" s="152"/>
      <c r="Z16" s="27" t="s">
        <v>870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28" t="s">
        <v>617</v>
      </c>
      <c r="AN16" s="188">
        <v>1</v>
      </c>
      <c r="AO16" s="189"/>
      <c r="AP16" s="47"/>
      <c r="AQ16" s="39"/>
      <c r="AR16" s="48"/>
      <c r="AS16" s="151">
        <f>ROUND(L16*AN16*(1+AQ19),0)</f>
        <v>618</v>
      </c>
      <c r="AT16" s="29"/>
    </row>
    <row r="17" spans="1:46" s="140" customFormat="1" ht="16.5" customHeight="1">
      <c r="A17" s="13">
        <v>64</v>
      </c>
      <c r="B17" s="14">
        <v>2081</v>
      </c>
      <c r="C17" s="15" t="s">
        <v>265</v>
      </c>
      <c r="D17" s="192" t="s">
        <v>950</v>
      </c>
      <c r="E17" s="193"/>
      <c r="F17" s="193"/>
      <c r="G17" s="193"/>
      <c r="H17" s="193"/>
      <c r="I17" s="193"/>
      <c r="J17" s="193"/>
      <c r="K17" s="193"/>
      <c r="L17" s="150"/>
      <c r="M17" s="150"/>
      <c r="N17" s="150"/>
      <c r="O17" s="16"/>
      <c r="P17" s="5"/>
      <c r="Q17" s="5"/>
      <c r="R17" s="5"/>
      <c r="S17" s="5"/>
      <c r="T17" s="17"/>
      <c r="U17" s="17"/>
      <c r="V17" s="143"/>
      <c r="W17" s="5"/>
      <c r="X17" s="18"/>
      <c r="Y17" s="1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1"/>
      <c r="AN17" s="22"/>
      <c r="AO17" s="23"/>
      <c r="AP17" s="201" t="s">
        <v>946</v>
      </c>
      <c r="AQ17" s="202"/>
      <c r="AR17" s="203"/>
      <c r="AS17" s="151">
        <f>ROUND(L18*(1+AQ19),0)</f>
        <v>722</v>
      </c>
      <c r="AT17" s="29"/>
    </row>
    <row r="18" spans="1:46" s="140" customFormat="1" ht="16.5" customHeight="1">
      <c r="A18" s="13">
        <v>64</v>
      </c>
      <c r="B18" s="14">
        <v>2082</v>
      </c>
      <c r="C18" s="15" t="s">
        <v>251</v>
      </c>
      <c r="D18" s="194"/>
      <c r="E18" s="195"/>
      <c r="F18" s="195"/>
      <c r="G18" s="195"/>
      <c r="H18" s="195"/>
      <c r="I18" s="195"/>
      <c r="J18" s="195"/>
      <c r="K18" s="195"/>
      <c r="L18" s="191">
        <v>481</v>
      </c>
      <c r="M18" s="191"/>
      <c r="N18" s="32" t="s">
        <v>905</v>
      </c>
      <c r="O18" s="33"/>
      <c r="P18" s="25"/>
      <c r="Q18" s="11"/>
      <c r="R18" s="11"/>
      <c r="S18" s="11"/>
      <c r="T18" s="26"/>
      <c r="U18" s="26"/>
      <c r="V18" s="148"/>
      <c r="W18" s="148"/>
      <c r="X18" s="148"/>
      <c r="Y18" s="152"/>
      <c r="Z18" s="27" t="s">
        <v>870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28" t="s">
        <v>617</v>
      </c>
      <c r="AN18" s="188">
        <v>1</v>
      </c>
      <c r="AO18" s="189"/>
      <c r="AP18" s="201"/>
      <c r="AQ18" s="202"/>
      <c r="AR18" s="203"/>
      <c r="AS18" s="151">
        <f>ROUND(L18*AN18*(1+AQ19),0)</f>
        <v>722</v>
      </c>
      <c r="AT18" s="29"/>
    </row>
    <row r="19" spans="1:46" s="140" customFormat="1" ht="16.5" customHeight="1">
      <c r="A19" s="13">
        <v>64</v>
      </c>
      <c r="B19" s="14">
        <v>2083</v>
      </c>
      <c r="C19" s="15" t="s">
        <v>266</v>
      </c>
      <c r="D19" s="192" t="s">
        <v>951</v>
      </c>
      <c r="E19" s="193"/>
      <c r="F19" s="193"/>
      <c r="G19" s="193"/>
      <c r="H19" s="193"/>
      <c r="I19" s="193"/>
      <c r="J19" s="193"/>
      <c r="K19" s="193"/>
      <c r="L19" s="150"/>
      <c r="M19" s="150"/>
      <c r="N19" s="150"/>
      <c r="O19" s="16"/>
      <c r="P19" s="5"/>
      <c r="Q19" s="5"/>
      <c r="R19" s="5"/>
      <c r="S19" s="5"/>
      <c r="T19" s="17"/>
      <c r="U19" s="17"/>
      <c r="V19" s="143"/>
      <c r="W19" s="5"/>
      <c r="X19" s="18"/>
      <c r="Y19" s="19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1"/>
      <c r="AN19" s="22"/>
      <c r="AO19" s="23"/>
      <c r="AP19" s="52" t="s">
        <v>465</v>
      </c>
      <c r="AQ19" s="199">
        <v>0.5</v>
      </c>
      <c r="AR19" s="200"/>
      <c r="AS19" s="151">
        <f>ROUND(L20*(1+AQ19),0)</f>
        <v>825</v>
      </c>
      <c r="AT19" s="29"/>
    </row>
    <row r="20" spans="1:46" s="140" customFormat="1" ht="16.5" customHeight="1">
      <c r="A20" s="13">
        <v>64</v>
      </c>
      <c r="B20" s="14">
        <v>2084</v>
      </c>
      <c r="C20" s="15" t="s">
        <v>252</v>
      </c>
      <c r="D20" s="194"/>
      <c r="E20" s="195"/>
      <c r="F20" s="195"/>
      <c r="G20" s="195"/>
      <c r="H20" s="195"/>
      <c r="I20" s="195"/>
      <c r="J20" s="195"/>
      <c r="K20" s="195"/>
      <c r="L20" s="191">
        <v>550</v>
      </c>
      <c r="M20" s="191"/>
      <c r="N20" s="32" t="s">
        <v>905</v>
      </c>
      <c r="O20" s="33"/>
      <c r="P20" s="25"/>
      <c r="Q20" s="11"/>
      <c r="R20" s="11"/>
      <c r="S20" s="11"/>
      <c r="T20" s="26"/>
      <c r="U20" s="26"/>
      <c r="V20" s="148"/>
      <c r="W20" s="148"/>
      <c r="X20" s="148"/>
      <c r="Y20" s="152"/>
      <c r="Z20" s="27" t="s">
        <v>870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28" t="s">
        <v>617</v>
      </c>
      <c r="AN20" s="188">
        <v>1</v>
      </c>
      <c r="AO20" s="189"/>
      <c r="AR20" s="54" t="s">
        <v>931</v>
      </c>
      <c r="AS20" s="151">
        <f>ROUND(L20*AN20*(1+AQ19),0)</f>
        <v>825</v>
      </c>
      <c r="AT20" s="29"/>
    </row>
    <row r="21" spans="1:46" s="140" customFormat="1" ht="16.5" customHeight="1">
      <c r="A21" s="13">
        <v>64</v>
      </c>
      <c r="B21" s="14">
        <v>2085</v>
      </c>
      <c r="C21" s="15" t="s">
        <v>267</v>
      </c>
      <c r="D21" s="192" t="s">
        <v>952</v>
      </c>
      <c r="E21" s="193"/>
      <c r="F21" s="193"/>
      <c r="G21" s="193"/>
      <c r="H21" s="193"/>
      <c r="I21" s="193"/>
      <c r="J21" s="193"/>
      <c r="K21" s="193"/>
      <c r="L21" s="150"/>
      <c r="M21" s="150"/>
      <c r="N21" s="150"/>
      <c r="O21" s="16"/>
      <c r="P21" s="5"/>
      <c r="Q21" s="5"/>
      <c r="R21" s="5"/>
      <c r="S21" s="5"/>
      <c r="T21" s="17"/>
      <c r="U21" s="17"/>
      <c r="V21" s="143"/>
      <c r="W21" s="5"/>
      <c r="X21" s="18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1"/>
      <c r="AN21" s="22"/>
      <c r="AO21" s="23"/>
      <c r="AP21" s="47"/>
      <c r="AQ21" s="39"/>
      <c r="AR21" s="48"/>
      <c r="AS21" s="151">
        <f>ROUND(L22*(1+AQ19),0)</f>
        <v>929</v>
      </c>
      <c r="AT21" s="29"/>
    </row>
    <row r="22" spans="1:46" s="140" customFormat="1" ht="16.5" customHeight="1">
      <c r="A22" s="13">
        <v>64</v>
      </c>
      <c r="B22" s="14">
        <v>2086</v>
      </c>
      <c r="C22" s="15" t="s">
        <v>253</v>
      </c>
      <c r="D22" s="194"/>
      <c r="E22" s="195"/>
      <c r="F22" s="195"/>
      <c r="G22" s="195"/>
      <c r="H22" s="195"/>
      <c r="I22" s="195"/>
      <c r="J22" s="195"/>
      <c r="K22" s="195"/>
      <c r="L22" s="191">
        <v>619</v>
      </c>
      <c r="M22" s="191"/>
      <c r="N22" s="32" t="s">
        <v>905</v>
      </c>
      <c r="O22" s="33"/>
      <c r="P22" s="25"/>
      <c r="Q22" s="11"/>
      <c r="R22" s="11"/>
      <c r="S22" s="11"/>
      <c r="T22" s="26"/>
      <c r="U22" s="26"/>
      <c r="V22" s="148"/>
      <c r="W22" s="148"/>
      <c r="X22" s="148"/>
      <c r="Y22" s="152"/>
      <c r="Z22" s="27" t="s">
        <v>870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 t="s">
        <v>617</v>
      </c>
      <c r="AN22" s="188">
        <v>1</v>
      </c>
      <c r="AO22" s="189"/>
      <c r="AP22" s="56"/>
      <c r="AQ22" s="57"/>
      <c r="AR22" s="58"/>
      <c r="AS22" s="151">
        <f>ROUND(L22*AN22*(1+AQ19),0)</f>
        <v>929</v>
      </c>
      <c r="AT22" s="29"/>
    </row>
    <row r="23" spans="1:46" s="140" customFormat="1" ht="16.5" customHeight="1">
      <c r="A23" s="13">
        <v>64</v>
      </c>
      <c r="B23" s="14">
        <v>2087</v>
      </c>
      <c r="C23" s="15" t="s">
        <v>268</v>
      </c>
      <c r="D23" s="192" t="s">
        <v>953</v>
      </c>
      <c r="E23" s="193"/>
      <c r="F23" s="193"/>
      <c r="G23" s="193"/>
      <c r="H23" s="193"/>
      <c r="I23" s="193"/>
      <c r="J23" s="193"/>
      <c r="K23" s="193"/>
      <c r="L23" s="150"/>
      <c r="M23" s="150"/>
      <c r="N23" s="150"/>
      <c r="O23" s="16"/>
      <c r="P23" s="5"/>
      <c r="Q23" s="5"/>
      <c r="R23" s="5"/>
      <c r="S23" s="5"/>
      <c r="T23" s="17"/>
      <c r="U23" s="17"/>
      <c r="V23" s="143"/>
      <c r="W23" s="5"/>
      <c r="X23" s="18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1"/>
      <c r="AN23" s="22"/>
      <c r="AO23" s="23"/>
      <c r="AP23" s="56"/>
      <c r="AQ23" s="57"/>
      <c r="AR23" s="58"/>
      <c r="AS23" s="151">
        <f>ROUND(L24*(1+AQ19),0)</f>
        <v>1032</v>
      </c>
      <c r="AT23" s="29"/>
    </row>
    <row r="24" spans="1:46" s="140" customFormat="1" ht="16.5" customHeight="1">
      <c r="A24" s="13">
        <v>64</v>
      </c>
      <c r="B24" s="14">
        <v>2088</v>
      </c>
      <c r="C24" s="15" t="s">
        <v>254</v>
      </c>
      <c r="D24" s="194"/>
      <c r="E24" s="195"/>
      <c r="F24" s="195"/>
      <c r="G24" s="195"/>
      <c r="H24" s="195"/>
      <c r="I24" s="195"/>
      <c r="J24" s="195"/>
      <c r="K24" s="195"/>
      <c r="L24" s="191">
        <v>688</v>
      </c>
      <c r="M24" s="191"/>
      <c r="N24" s="32" t="s">
        <v>905</v>
      </c>
      <c r="O24" s="33"/>
      <c r="P24" s="25"/>
      <c r="Q24" s="11"/>
      <c r="R24" s="11"/>
      <c r="S24" s="11"/>
      <c r="T24" s="26"/>
      <c r="U24" s="26"/>
      <c r="V24" s="148"/>
      <c r="W24" s="148"/>
      <c r="X24" s="148"/>
      <c r="Y24" s="152"/>
      <c r="Z24" s="27" t="s">
        <v>870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 t="s">
        <v>617</v>
      </c>
      <c r="AN24" s="188">
        <v>1</v>
      </c>
      <c r="AO24" s="189"/>
      <c r="AP24" s="52"/>
      <c r="AQ24" s="39"/>
      <c r="AR24" s="48"/>
      <c r="AS24" s="151">
        <f>ROUND(L24*AN24*(1+AQ19),0)</f>
        <v>1032</v>
      </c>
      <c r="AT24" s="29"/>
    </row>
    <row r="25" spans="1:46" s="140" customFormat="1" ht="16.5" customHeight="1">
      <c r="A25" s="13">
        <v>64</v>
      </c>
      <c r="B25" s="14">
        <v>2089</v>
      </c>
      <c r="C25" s="15" t="s">
        <v>269</v>
      </c>
      <c r="D25" s="192" t="s">
        <v>954</v>
      </c>
      <c r="E25" s="193"/>
      <c r="F25" s="193"/>
      <c r="G25" s="193"/>
      <c r="H25" s="193"/>
      <c r="I25" s="193"/>
      <c r="J25" s="193"/>
      <c r="K25" s="193"/>
      <c r="L25" s="150"/>
      <c r="M25" s="150"/>
      <c r="N25" s="150"/>
      <c r="O25" s="16"/>
      <c r="P25" s="5"/>
      <c r="Q25" s="5"/>
      <c r="R25" s="5"/>
      <c r="S25" s="5"/>
      <c r="T25" s="17"/>
      <c r="U25" s="17"/>
      <c r="V25" s="143"/>
      <c r="W25" s="5"/>
      <c r="X25" s="18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1"/>
      <c r="AN25" s="22"/>
      <c r="AO25" s="23"/>
      <c r="AP25" s="156"/>
      <c r="AQ25" s="146"/>
      <c r="AR25" s="155"/>
      <c r="AS25" s="151">
        <f>ROUND(L26*(1+AQ19),0)</f>
        <v>1136</v>
      </c>
      <c r="AT25" s="29"/>
    </row>
    <row r="26" spans="1:46" s="140" customFormat="1" ht="16.5" customHeight="1">
      <c r="A26" s="13">
        <v>64</v>
      </c>
      <c r="B26" s="14">
        <v>2090</v>
      </c>
      <c r="C26" s="15" t="s">
        <v>255</v>
      </c>
      <c r="D26" s="194"/>
      <c r="E26" s="195"/>
      <c r="F26" s="195"/>
      <c r="G26" s="195"/>
      <c r="H26" s="195"/>
      <c r="I26" s="195"/>
      <c r="J26" s="195"/>
      <c r="K26" s="195"/>
      <c r="L26" s="191">
        <v>757</v>
      </c>
      <c r="M26" s="191"/>
      <c r="N26" s="32" t="s">
        <v>905</v>
      </c>
      <c r="O26" s="33"/>
      <c r="P26" s="25"/>
      <c r="Q26" s="11"/>
      <c r="R26" s="11"/>
      <c r="S26" s="11"/>
      <c r="T26" s="26"/>
      <c r="U26" s="26"/>
      <c r="V26" s="148"/>
      <c r="W26" s="148"/>
      <c r="X26" s="148"/>
      <c r="Y26" s="152"/>
      <c r="Z26" s="27" t="s">
        <v>870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 t="s">
        <v>617</v>
      </c>
      <c r="AN26" s="188">
        <v>1</v>
      </c>
      <c r="AO26" s="189"/>
      <c r="AP26" s="156"/>
      <c r="AQ26" s="146"/>
      <c r="AR26" s="155"/>
      <c r="AS26" s="151">
        <f>ROUND(L26*AN26*(1+AQ19),0)</f>
        <v>1136</v>
      </c>
      <c r="AT26" s="29"/>
    </row>
    <row r="27" spans="1:46" s="140" customFormat="1" ht="16.5" customHeight="1">
      <c r="A27" s="13">
        <v>64</v>
      </c>
      <c r="B27" s="14">
        <v>2091</v>
      </c>
      <c r="C27" s="15" t="s">
        <v>270</v>
      </c>
      <c r="D27" s="192" t="s">
        <v>955</v>
      </c>
      <c r="E27" s="193"/>
      <c r="F27" s="193"/>
      <c r="G27" s="193"/>
      <c r="H27" s="193"/>
      <c r="I27" s="193"/>
      <c r="J27" s="193"/>
      <c r="K27" s="193"/>
      <c r="L27" s="150"/>
      <c r="M27" s="150"/>
      <c r="N27" s="150"/>
      <c r="O27" s="16"/>
      <c r="P27" s="5"/>
      <c r="Q27" s="5"/>
      <c r="R27" s="5"/>
      <c r="S27" s="5"/>
      <c r="T27" s="17"/>
      <c r="U27" s="17"/>
      <c r="V27" s="143"/>
      <c r="W27" s="5"/>
      <c r="X27" s="18"/>
      <c r="Y27" s="1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1"/>
      <c r="AN27" s="22"/>
      <c r="AO27" s="23"/>
      <c r="AP27" s="47"/>
      <c r="AQ27" s="39"/>
      <c r="AR27" s="48"/>
      <c r="AS27" s="151">
        <f>ROUND(L28*(1+AQ19),0)</f>
        <v>1239</v>
      </c>
      <c r="AT27" s="29"/>
    </row>
    <row r="28" spans="1:46" s="140" customFormat="1" ht="16.5" customHeight="1">
      <c r="A28" s="13">
        <v>64</v>
      </c>
      <c r="B28" s="14">
        <v>2092</v>
      </c>
      <c r="C28" s="15" t="s">
        <v>256</v>
      </c>
      <c r="D28" s="194"/>
      <c r="E28" s="195"/>
      <c r="F28" s="195"/>
      <c r="G28" s="195"/>
      <c r="H28" s="195"/>
      <c r="I28" s="195"/>
      <c r="J28" s="195"/>
      <c r="K28" s="195"/>
      <c r="L28" s="191">
        <v>826</v>
      </c>
      <c r="M28" s="191"/>
      <c r="N28" s="32" t="s">
        <v>905</v>
      </c>
      <c r="O28" s="33"/>
      <c r="P28" s="25"/>
      <c r="Q28" s="11"/>
      <c r="R28" s="11"/>
      <c r="S28" s="11"/>
      <c r="T28" s="26"/>
      <c r="U28" s="26"/>
      <c r="V28" s="148"/>
      <c r="W28" s="148"/>
      <c r="X28" s="148"/>
      <c r="Y28" s="152"/>
      <c r="Z28" s="27" t="s">
        <v>870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 t="s">
        <v>617</v>
      </c>
      <c r="AN28" s="188">
        <v>1</v>
      </c>
      <c r="AO28" s="189"/>
      <c r="AP28" s="49"/>
      <c r="AQ28" s="50"/>
      <c r="AR28" s="51"/>
      <c r="AS28" s="151">
        <f>ROUND(L28*AN28*(1+AQ19),0)</f>
        <v>1239</v>
      </c>
      <c r="AT28" s="29"/>
    </row>
    <row r="29" spans="1:46" s="140" customFormat="1" ht="16.5" customHeight="1">
      <c r="A29" s="13">
        <v>64</v>
      </c>
      <c r="B29" s="14">
        <v>2093</v>
      </c>
      <c r="C29" s="15" t="s">
        <v>271</v>
      </c>
      <c r="D29" s="192" t="s">
        <v>956</v>
      </c>
      <c r="E29" s="193"/>
      <c r="F29" s="193"/>
      <c r="G29" s="193"/>
      <c r="H29" s="193"/>
      <c r="I29" s="193"/>
      <c r="J29" s="193"/>
      <c r="K29" s="193"/>
      <c r="L29" s="150"/>
      <c r="M29" s="150"/>
      <c r="N29" s="150"/>
      <c r="O29" s="16"/>
      <c r="P29" s="5"/>
      <c r="Q29" s="5"/>
      <c r="R29" s="5"/>
      <c r="S29" s="5"/>
      <c r="T29" s="17"/>
      <c r="U29" s="17"/>
      <c r="V29" s="143"/>
      <c r="W29" s="5"/>
      <c r="X29" s="18"/>
      <c r="Y29" s="1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1"/>
      <c r="AN29" s="22"/>
      <c r="AO29" s="23"/>
      <c r="AP29" s="47"/>
      <c r="AQ29" s="39"/>
      <c r="AR29" s="48"/>
      <c r="AS29" s="151">
        <f>ROUND(L30*(1+AQ19),0)</f>
        <v>1343</v>
      </c>
      <c r="AT29" s="29"/>
    </row>
    <row r="30" spans="1:46" s="140" customFormat="1" ht="16.5" customHeight="1">
      <c r="A30" s="13">
        <v>64</v>
      </c>
      <c r="B30" s="14">
        <v>2094</v>
      </c>
      <c r="C30" s="15" t="s">
        <v>257</v>
      </c>
      <c r="D30" s="194"/>
      <c r="E30" s="195"/>
      <c r="F30" s="195"/>
      <c r="G30" s="195"/>
      <c r="H30" s="195"/>
      <c r="I30" s="195"/>
      <c r="J30" s="195"/>
      <c r="K30" s="195"/>
      <c r="L30" s="191">
        <v>895</v>
      </c>
      <c r="M30" s="191"/>
      <c r="N30" s="32" t="s">
        <v>905</v>
      </c>
      <c r="O30" s="33"/>
      <c r="P30" s="25"/>
      <c r="Q30" s="11"/>
      <c r="R30" s="11"/>
      <c r="S30" s="11"/>
      <c r="T30" s="26"/>
      <c r="U30" s="26"/>
      <c r="V30" s="148"/>
      <c r="W30" s="148"/>
      <c r="X30" s="148"/>
      <c r="Y30" s="152"/>
      <c r="Z30" s="27" t="s">
        <v>870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 t="s">
        <v>617</v>
      </c>
      <c r="AN30" s="188">
        <v>1</v>
      </c>
      <c r="AO30" s="189"/>
      <c r="AP30" s="52"/>
      <c r="AQ30" s="50"/>
      <c r="AR30" s="51"/>
      <c r="AS30" s="151">
        <f>ROUND(L30*AN30*(1+AQ19),0)</f>
        <v>1343</v>
      </c>
      <c r="AT30" s="29"/>
    </row>
    <row r="31" spans="1:46" s="140" customFormat="1" ht="16.5" customHeight="1">
      <c r="A31" s="13">
        <v>64</v>
      </c>
      <c r="B31" s="14">
        <v>2095</v>
      </c>
      <c r="C31" s="15" t="s">
        <v>272</v>
      </c>
      <c r="D31" s="192" t="s">
        <v>957</v>
      </c>
      <c r="E31" s="193"/>
      <c r="F31" s="193"/>
      <c r="G31" s="193"/>
      <c r="H31" s="193"/>
      <c r="I31" s="193"/>
      <c r="J31" s="193"/>
      <c r="K31" s="193"/>
      <c r="L31" s="80"/>
      <c r="M31" s="80"/>
      <c r="N31" s="80"/>
      <c r="O31" s="16"/>
      <c r="P31" s="5"/>
      <c r="Q31" s="5"/>
      <c r="R31" s="5"/>
      <c r="S31" s="5"/>
      <c r="T31" s="17"/>
      <c r="U31" s="17"/>
      <c r="V31" s="143"/>
      <c r="W31" s="5"/>
      <c r="X31" s="18"/>
      <c r="Y31" s="1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1"/>
      <c r="AN31" s="22"/>
      <c r="AO31" s="23"/>
      <c r="AP31" s="156"/>
      <c r="AQ31" s="146"/>
      <c r="AR31" s="155"/>
      <c r="AS31" s="151">
        <f>ROUND(L32*(1+AQ19),0)</f>
        <v>1446</v>
      </c>
      <c r="AT31" s="29"/>
    </row>
    <row r="32" spans="1:46" s="140" customFormat="1" ht="16.5" customHeight="1">
      <c r="A32" s="13">
        <v>64</v>
      </c>
      <c r="B32" s="14">
        <v>2096</v>
      </c>
      <c r="C32" s="15" t="s">
        <v>258</v>
      </c>
      <c r="D32" s="194"/>
      <c r="E32" s="195"/>
      <c r="F32" s="195"/>
      <c r="G32" s="195"/>
      <c r="H32" s="195"/>
      <c r="I32" s="195"/>
      <c r="J32" s="195"/>
      <c r="K32" s="195"/>
      <c r="L32" s="190">
        <v>964</v>
      </c>
      <c r="M32" s="190"/>
      <c r="N32" s="11" t="s">
        <v>905</v>
      </c>
      <c r="O32" s="10"/>
      <c r="P32" s="25"/>
      <c r="Q32" s="11"/>
      <c r="R32" s="11"/>
      <c r="S32" s="11"/>
      <c r="T32" s="26"/>
      <c r="U32" s="26"/>
      <c r="V32" s="148"/>
      <c r="W32" s="148"/>
      <c r="X32" s="148"/>
      <c r="Y32" s="152"/>
      <c r="Z32" s="27" t="s">
        <v>870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 t="s">
        <v>617</v>
      </c>
      <c r="AN32" s="188">
        <v>1</v>
      </c>
      <c r="AO32" s="189"/>
      <c r="AP32" s="147"/>
      <c r="AQ32" s="148"/>
      <c r="AR32" s="152"/>
      <c r="AS32" s="154">
        <f>ROUND(L32*AN32*(1+AQ19),0)</f>
        <v>1446</v>
      </c>
      <c r="AT32" s="98"/>
    </row>
    <row r="33" spans="1:44" ht="16.5" customHeight="1">
      <c r="A33" s="1"/>
      <c r="AP33" s="146"/>
      <c r="AQ33" s="146"/>
      <c r="AR33" s="146"/>
    </row>
    <row r="34" spans="1:44" ht="16.5" customHeight="1">
      <c r="A34" s="1"/>
      <c r="AP34" s="146"/>
      <c r="AQ34" s="146"/>
      <c r="AR34" s="146"/>
    </row>
    <row r="35" spans="1:46" s="140" customFormat="1" ht="16.5" customHeight="1">
      <c r="A35" s="37"/>
      <c r="B35" s="37"/>
      <c r="C35" s="32"/>
      <c r="D35" s="32"/>
      <c r="E35" s="32"/>
      <c r="F35" s="32"/>
      <c r="G35" s="32"/>
      <c r="H35" s="32"/>
      <c r="I35" s="38"/>
      <c r="J35" s="38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5"/>
      <c r="V35" s="35"/>
      <c r="W35" s="32"/>
      <c r="X35" s="39"/>
      <c r="Y35" s="40"/>
      <c r="Z35" s="32"/>
      <c r="AA35" s="32"/>
      <c r="AB35" s="32"/>
      <c r="AC35" s="39"/>
      <c r="AD35" s="40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146"/>
      <c r="AQ35" s="146"/>
      <c r="AR35" s="146"/>
      <c r="AS35" s="41"/>
      <c r="AT35" s="146"/>
    </row>
    <row r="36" spans="1:46" s="140" customFormat="1" ht="16.5" customHeight="1">
      <c r="A36" s="37"/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5"/>
      <c r="V36" s="35"/>
      <c r="W36" s="32"/>
      <c r="X36" s="35"/>
      <c r="Y36" s="40"/>
      <c r="Z36" s="32"/>
      <c r="AA36" s="32"/>
      <c r="AB36" s="32"/>
      <c r="AC36" s="39"/>
      <c r="AD36" s="40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146"/>
      <c r="AQ36" s="146"/>
      <c r="AR36" s="146"/>
      <c r="AS36" s="41"/>
      <c r="AT36" s="146"/>
    </row>
    <row r="37" spans="1:46" s="140" customFormat="1" ht="16.5" customHeight="1">
      <c r="A37" s="37"/>
      <c r="B37" s="37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5"/>
      <c r="V37" s="35"/>
      <c r="W37" s="32"/>
      <c r="X37" s="35"/>
      <c r="Y37" s="40"/>
      <c r="Z37" s="32"/>
      <c r="AA37" s="32"/>
      <c r="AB37" s="32"/>
      <c r="AC37" s="42"/>
      <c r="AD37" s="4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146"/>
      <c r="AQ37" s="146"/>
      <c r="AR37" s="146"/>
      <c r="AS37" s="41"/>
      <c r="AT37" s="146"/>
    </row>
    <row r="38" spans="1:46" s="140" customFormat="1" ht="16.5" customHeight="1">
      <c r="A38" s="37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3"/>
      <c r="U38" s="157"/>
      <c r="V38" s="157"/>
      <c r="W38" s="146"/>
      <c r="X38" s="157"/>
      <c r="Y38" s="40"/>
      <c r="Z38" s="32"/>
      <c r="AA38" s="32"/>
      <c r="AB38" s="32"/>
      <c r="AC38" s="39"/>
      <c r="AD38" s="40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146"/>
      <c r="AQ38" s="146"/>
      <c r="AR38" s="146"/>
      <c r="AS38" s="41"/>
      <c r="AT38" s="146"/>
    </row>
    <row r="39" spans="1:46" s="140" customFormat="1" ht="16.5" customHeight="1">
      <c r="A39" s="37"/>
      <c r="B39" s="3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5"/>
      <c r="U39" s="39"/>
      <c r="V39" s="40"/>
      <c r="W39" s="32"/>
      <c r="X39" s="35"/>
      <c r="Y39" s="40"/>
      <c r="Z39" s="32"/>
      <c r="AA39" s="32"/>
      <c r="AB39" s="32"/>
      <c r="AC39" s="39"/>
      <c r="AD39" s="40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146"/>
      <c r="AQ39" s="146"/>
      <c r="AR39" s="146"/>
      <c r="AS39" s="41"/>
      <c r="AT39" s="146"/>
    </row>
    <row r="40" spans="1:46" s="140" customFormat="1" ht="16.5" customHeight="1">
      <c r="A40" s="37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5"/>
      <c r="V40" s="40"/>
      <c r="W40" s="32"/>
      <c r="X40" s="35"/>
      <c r="Y40" s="40"/>
      <c r="Z40" s="32"/>
      <c r="AA40" s="32"/>
      <c r="AB40" s="32"/>
      <c r="AC40" s="42"/>
      <c r="AD40" s="4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146"/>
      <c r="AQ40" s="146"/>
      <c r="AR40" s="146"/>
      <c r="AS40" s="41"/>
      <c r="AT40" s="146"/>
    </row>
    <row r="41" spans="1:46" s="140" customFormat="1" ht="16.5" customHeight="1">
      <c r="A41" s="37"/>
      <c r="B41" s="3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5"/>
      <c r="V41" s="40"/>
      <c r="W41" s="32"/>
      <c r="X41" s="39"/>
      <c r="Y41" s="40"/>
      <c r="Z41" s="32"/>
      <c r="AA41" s="32"/>
      <c r="AB41" s="32"/>
      <c r="AC41" s="39"/>
      <c r="AD41" s="40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146"/>
      <c r="AQ41" s="146"/>
      <c r="AR41" s="146"/>
      <c r="AS41" s="41"/>
      <c r="AT41" s="146"/>
    </row>
    <row r="42" spans="42:44" ht="16.5" customHeight="1">
      <c r="AP42" s="158"/>
      <c r="AQ42" s="158"/>
      <c r="AR42" s="158"/>
    </row>
    <row r="43" spans="42:44" ht="16.5" customHeight="1">
      <c r="AP43" s="34"/>
      <c r="AQ43" s="34"/>
      <c r="AR43" s="34"/>
    </row>
    <row r="44" spans="42:44" ht="16.5" customHeight="1">
      <c r="AP44" s="34"/>
      <c r="AQ44" s="34"/>
      <c r="AR44" s="34"/>
    </row>
    <row r="45" spans="42:44" ht="16.5" customHeight="1">
      <c r="AP45" s="32"/>
      <c r="AQ45" s="32"/>
      <c r="AR45" s="32"/>
    </row>
    <row r="46" spans="42:44" ht="16.5" customHeight="1">
      <c r="AP46" s="34"/>
      <c r="AQ46" s="34"/>
      <c r="AR46" s="34"/>
    </row>
    <row r="47" spans="42:44" ht="16.5" customHeight="1">
      <c r="AP47" s="34"/>
      <c r="AQ47" s="34"/>
      <c r="AR47" s="34"/>
    </row>
    <row r="48" spans="42:44" ht="16.5" customHeight="1">
      <c r="AP48" s="32"/>
      <c r="AQ48" s="32"/>
      <c r="AR48" s="32"/>
    </row>
    <row r="49" spans="42:44" ht="16.5" customHeight="1">
      <c r="AP49" s="34"/>
      <c r="AQ49" s="34"/>
      <c r="AR49" s="34"/>
    </row>
  </sheetData>
  <sheetProtection/>
  <mergeCells count="41">
    <mergeCell ref="AP17:AR18"/>
    <mergeCell ref="AQ19:AR19"/>
    <mergeCell ref="L22:M22"/>
    <mergeCell ref="AN20:AO20"/>
    <mergeCell ref="L20:M20"/>
    <mergeCell ref="AN18:AO18"/>
    <mergeCell ref="AN10:AO10"/>
    <mergeCell ref="L18:M18"/>
    <mergeCell ref="AN16:AO16"/>
    <mergeCell ref="L16:M16"/>
    <mergeCell ref="D7:K8"/>
    <mergeCell ref="D9:K10"/>
    <mergeCell ref="AN14:AO14"/>
    <mergeCell ref="L14:M14"/>
    <mergeCell ref="AN12:AO12"/>
    <mergeCell ref="L12:M12"/>
    <mergeCell ref="L8:M8"/>
    <mergeCell ref="L10:M10"/>
    <mergeCell ref="AN8:AO8"/>
    <mergeCell ref="AN32:AO32"/>
    <mergeCell ref="L32:M32"/>
    <mergeCell ref="AN30:AO30"/>
    <mergeCell ref="L30:M30"/>
    <mergeCell ref="AN28:AO28"/>
    <mergeCell ref="L28:M28"/>
    <mergeCell ref="AN26:AO26"/>
    <mergeCell ref="L26:M26"/>
    <mergeCell ref="AN24:AO24"/>
    <mergeCell ref="D15:K16"/>
    <mergeCell ref="D13:K14"/>
    <mergeCell ref="D11:K12"/>
    <mergeCell ref="D19:K20"/>
    <mergeCell ref="D17:K18"/>
    <mergeCell ref="L24:M24"/>
    <mergeCell ref="AN22:AO22"/>
    <mergeCell ref="D31:K32"/>
    <mergeCell ref="D29:K30"/>
    <mergeCell ref="D27:K28"/>
    <mergeCell ref="D25:K26"/>
    <mergeCell ref="D23:K24"/>
    <mergeCell ref="D21:K22"/>
  </mergeCells>
  <printOptions horizontalCentered="1" verticalCentered="1"/>
  <pageMargins left="0.3937007874015748" right="0.3937007874015748" top="0.3937007874015748" bottom="0.3937007874015748" header="0.5118110236220472" footer="0.31496062992125984"/>
  <pageSetup blackAndWhite="1" firstPageNumber="14" useFirstPageNumber="1" horizontalDpi="600" verticalDpi="600" orientation="portrait" paperSize="9" scale="50" r:id="rId1"/>
  <headerFooter alignWithMargins="0">
    <oddFooter>&amp;C&amp;"ＦＡ 丸ゴシックＭ,標準"&amp;P</oddFooter>
  </headerFooter>
  <rowBreaks count="1" manualBreakCount="1">
    <brk id="34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BF89"/>
  <sheetViews>
    <sheetView zoomScale="85" zoomScaleNormal="85" zoomScaleSheetLayoutView="75" workbookViewId="0" topLeftCell="B19">
      <selection activeCell="T21" sqref="T21:U21"/>
    </sheetView>
  </sheetViews>
  <sheetFormatPr defaultColWidth="9.00390625" defaultRowHeight="16.5" customHeight="1"/>
  <cols>
    <col min="1" max="1" width="4.625" style="138" customWidth="1"/>
    <col min="2" max="2" width="7.625" style="138" customWidth="1"/>
    <col min="3" max="3" width="35.625" style="2" customWidth="1"/>
    <col min="4" max="10" width="2.375" style="138" customWidth="1"/>
    <col min="11" max="14" width="2.375" style="2" customWidth="1"/>
    <col min="15" max="25" width="2.375" style="138" customWidth="1"/>
    <col min="26" max="26" width="2.375" style="2" customWidth="1"/>
    <col min="27" max="30" width="2.375" style="138" customWidth="1"/>
    <col min="31" max="31" width="2.375" style="139" customWidth="1"/>
    <col min="32" max="32" width="2.375" style="138" customWidth="1"/>
    <col min="33" max="34" width="2.375" style="139" customWidth="1"/>
    <col min="35" max="55" width="2.375" style="138" customWidth="1"/>
    <col min="56" max="57" width="8.625" style="138" customWidth="1"/>
    <col min="58" max="58" width="2.75390625" style="138" customWidth="1"/>
    <col min="59" max="16384" width="9.00390625" style="138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16" ht="16.5" customHeight="1">
      <c r="A4" s="1"/>
      <c r="B4" s="130" t="s">
        <v>6</v>
      </c>
      <c r="C4" s="53"/>
      <c r="D4" s="140"/>
      <c r="E4" s="140"/>
      <c r="F4" s="140"/>
      <c r="G4" s="140"/>
      <c r="H4" s="140"/>
      <c r="I4" s="140"/>
      <c r="J4" s="140"/>
      <c r="K4" s="53"/>
      <c r="L4" s="53"/>
      <c r="M4" s="53"/>
      <c r="N4" s="53"/>
      <c r="O4" s="140"/>
      <c r="P4" s="140"/>
    </row>
    <row r="5" spans="1:58" s="140" customFormat="1" ht="16.5" customHeight="1">
      <c r="A5" s="3" t="s">
        <v>493</v>
      </c>
      <c r="B5" s="141"/>
      <c r="C5" s="4" t="s">
        <v>894</v>
      </c>
      <c r="D5" s="142"/>
      <c r="E5" s="143"/>
      <c r="F5" s="143"/>
      <c r="G5" s="143"/>
      <c r="H5" s="143"/>
      <c r="I5" s="143"/>
      <c r="J5" s="143"/>
      <c r="K5" s="5"/>
      <c r="L5" s="5"/>
      <c r="M5" s="5"/>
      <c r="N5" s="5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5"/>
      <c r="AA5" s="143"/>
      <c r="AB5" s="215" t="s">
        <v>494</v>
      </c>
      <c r="AC5" s="215"/>
      <c r="AD5" s="215"/>
      <c r="AE5" s="215"/>
      <c r="AF5" s="143"/>
      <c r="AG5" s="144"/>
      <c r="AH5" s="144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7" t="s">
        <v>896</v>
      </c>
      <c r="BE5" s="7" t="s">
        <v>897</v>
      </c>
      <c r="BF5" s="146"/>
    </row>
    <row r="6" spans="1:58" s="140" customFormat="1" ht="16.5" customHeight="1">
      <c r="A6" s="8" t="s">
        <v>898</v>
      </c>
      <c r="B6" s="9" t="s">
        <v>899</v>
      </c>
      <c r="C6" s="10"/>
      <c r="D6" s="159"/>
      <c r="E6" s="160"/>
      <c r="F6" s="160"/>
      <c r="G6" s="160"/>
      <c r="H6" s="160"/>
      <c r="I6" s="59" t="s">
        <v>885</v>
      </c>
      <c r="J6" s="160"/>
      <c r="K6" s="60"/>
      <c r="L6" s="60"/>
      <c r="M6" s="60"/>
      <c r="N6" s="61"/>
      <c r="O6" s="160"/>
      <c r="P6" s="160"/>
      <c r="Q6" s="160"/>
      <c r="R6" s="160"/>
      <c r="S6" s="160"/>
      <c r="T6" s="59" t="s">
        <v>495</v>
      </c>
      <c r="U6" s="160"/>
      <c r="V6" s="160"/>
      <c r="W6" s="160"/>
      <c r="X6" s="160"/>
      <c r="Y6" s="161"/>
      <c r="Z6" s="11"/>
      <c r="AA6" s="148"/>
      <c r="AB6" s="148"/>
      <c r="AC6" s="148"/>
      <c r="AD6" s="148"/>
      <c r="AE6" s="149"/>
      <c r="AF6" s="148"/>
      <c r="AG6" s="149"/>
      <c r="AH6" s="149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2" t="s">
        <v>900</v>
      </c>
      <c r="BE6" s="12" t="s">
        <v>901</v>
      </c>
      <c r="BF6" s="146"/>
    </row>
    <row r="7" spans="1:57" s="140" customFormat="1" ht="16.5" customHeight="1">
      <c r="A7" s="13">
        <v>64</v>
      </c>
      <c r="B7" s="14">
        <v>2097</v>
      </c>
      <c r="C7" s="15" t="s">
        <v>623</v>
      </c>
      <c r="D7" s="192" t="s">
        <v>475</v>
      </c>
      <c r="E7" s="193"/>
      <c r="F7" s="193"/>
      <c r="G7" s="193"/>
      <c r="H7" s="150"/>
      <c r="I7" s="150"/>
      <c r="J7" s="150"/>
      <c r="K7" s="150"/>
      <c r="L7" s="150"/>
      <c r="M7" s="150"/>
      <c r="N7" s="16"/>
      <c r="O7" s="209" t="s">
        <v>615</v>
      </c>
      <c r="P7" s="210"/>
      <c r="Q7" s="210"/>
      <c r="R7" s="210"/>
      <c r="S7" s="210"/>
      <c r="T7" s="150"/>
      <c r="U7" s="150"/>
      <c r="V7" s="150"/>
      <c r="W7" s="150"/>
      <c r="X7" s="150"/>
      <c r="Y7" s="46"/>
      <c r="Z7" s="5"/>
      <c r="AA7" s="5"/>
      <c r="AB7" s="5"/>
      <c r="AC7" s="5"/>
      <c r="AD7" s="17"/>
      <c r="AE7" s="17"/>
      <c r="AF7" s="5"/>
      <c r="AG7" s="18"/>
      <c r="AH7" s="19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1"/>
      <c r="AT7" s="22"/>
      <c r="AU7" s="23"/>
      <c r="AV7" s="44"/>
      <c r="AW7" s="45"/>
      <c r="AX7" s="45"/>
      <c r="AY7" s="46"/>
      <c r="AZ7" s="44"/>
      <c r="BA7" s="45"/>
      <c r="BB7" s="45"/>
      <c r="BC7" s="46"/>
      <c r="BD7" s="151">
        <f>ROUND(H8*(1+AX9)+T8*(1+BB9),0)</f>
        <v>271</v>
      </c>
      <c r="BE7" s="24" t="s">
        <v>496</v>
      </c>
    </row>
    <row r="8" spans="1:57" s="140" customFormat="1" ht="16.5" customHeight="1">
      <c r="A8" s="13">
        <v>64</v>
      </c>
      <c r="B8" s="14">
        <v>2098</v>
      </c>
      <c r="C8" s="15" t="s">
        <v>624</v>
      </c>
      <c r="D8" s="207"/>
      <c r="E8" s="208"/>
      <c r="F8" s="208"/>
      <c r="G8" s="208"/>
      <c r="H8" s="206">
        <v>105</v>
      </c>
      <c r="I8" s="206"/>
      <c r="J8" s="32" t="s">
        <v>905</v>
      </c>
      <c r="K8" s="32"/>
      <c r="L8" s="162"/>
      <c r="M8" s="162"/>
      <c r="N8" s="155"/>
      <c r="O8" s="211"/>
      <c r="P8" s="212"/>
      <c r="Q8" s="212"/>
      <c r="R8" s="212"/>
      <c r="S8" s="212"/>
      <c r="T8" s="206">
        <f>'単一日中早朝夜間'!L10-'単一日中早朝夜間'!L8</f>
        <v>91</v>
      </c>
      <c r="U8" s="206"/>
      <c r="V8" s="32" t="s">
        <v>905</v>
      </c>
      <c r="W8" s="32"/>
      <c r="X8" s="162"/>
      <c r="Y8" s="48"/>
      <c r="Z8" s="25"/>
      <c r="AA8" s="11"/>
      <c r="AB8" s="11"/>
      <c r="AC8" s="11"/>
      <c r="AD8" s="26"/>
      <c r="AE8" s="26"/>
      <c r="AF8" s="148"/>
      <c r="AG8" s="148"/>
      <c r="AH8" s="152"/>
      <c r="AI8" s="27" t="s">
        <v>870</v>
      </c>
      <c r="AJ8" s="11"/>
      <c r="AK8" s="11"/>
      <c r="AL8" s="11"/>
      <c r="AM8" s="11"/>
      <c r="AN8" s="11"/>
      <c r="AO8" s="11"/>
      <c r="AP8" s="11"/>
      <c r="AQ8" s="11"/>
      <c r="AR8" s="11"/>
      <c r="AS8" s="28" t="s">
        <v>497</v>
      </c>
      <c r="AT8" s="188">
        <v>1</v>
      </c>
      <c r="AU8" s="189"/>
      <c r="AV8" s="47"/>
      <c r="AW8" s="39"/>
      <c r="AX8" s="39"/>
      <c r="AY8" s="48"/>
      <c r="AZ8" s="47"/>
      <c r="BA8" s="39"/>
      <c r="BB8" s="39"/>
      <c r="BC8" s="48"/>
      <c r="BD8" s="151">
        <f>ROUND(H8*AT8*(1+AX9)+T8*AT8*(1+BB9),0)</f>
        <v>271</v>
      </c>
      <c r="BE8" s="29"/>
    </row>
    <row r="9" spans="1:57" s="140" customFormat="1" ht="16.5" customHeight="1">
      <c r="A9" s="13">
        <v>64</v>
      </c>
      <c r="B9" s="14">
        <v>2099</v>
      </c>
      <c r="C9" s="15" t="s">
        <v>625</v>
      </c>
      <c r="D9" s="30"/>
      <c r="E9" s="31"/>
      <c r="F9" s="31"/>
      <c r="G9" s="31"/>
      <c r="H9" s="163"/>
      <c r="I9" s="163"/>
      <c r="J9" s="163"/>
      <c r="K9" s="32"/>
      <c r="L9" s="32"/>
      <c r="M9" s="32"/>
      <c r="N9" s="33"/>
      <c r="O9" s="209" t="s">
        <v>875</v>
      </c>
      <c r="P9" s="210"/>
      <c r="Q9" s="210"/>
      <c r="R9" s="210"/>
      <c r="S9" s="210"/>
      <c r="T9" s="150"/>
      <c r="U9" s="150"/>
      <c r="V9" s="150"/>
      <c r="W9" s="150"/>
      <c r="X9" s="150"/>
      <c r="Y9" s="46"/>
      <c r="Z9" s="5"/>
      <c r="AA9" s="5"/>
      <c r="AB9" s="5"/>
      <c r="AC9" s="5"/>
      <c r="AD9" s="17"/>
      <c r="AE9" s="17"/>
      <c r="AF9" s="5"/>
      <c r="AG9" s="18"/>
      <c r="AH9" s="19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1"/>
      <c r="AT9" s="22"/>
      <c r="AU9" s="23"/>
      <c r="AV9" s="65" t="s">
        <v>498</v>
      </c>
      <c r="AW9" s="68" t="s">
        <v>499</v>
      </c>
      <c r="AX9" s="199">
        <v>0.5</v>
      </c>
      <c r="AY9" s="199"/>
      <c r="AZ9" s="65" t="s">
        <v>500</v>
      </c>
      <c r="BA9" s="68" t="s">
        <v>499</v>
      </c>
      <c r="BB9" s="199">
        <v>0.25</v>
      </c>
      <c r="BC9" s="199"/>
      <c r="BD9" s="151">
        <f>ROUND(H8*(1+AX9)+T10*(1+BB9),0)</f>
        <v>369</v>
      </c>
      <c r="BE9" s="29"/>
    </row>
    <row r="10" spans="1:57" s="140" customFormat="1" ht="16.5" customHeight="1">
      <c r="A10" s="13">
        <v>64</v>
      </c>
      <c r="B10" s="14">
        <v>2100</v>
      </c>
      <c r="C10" s="15" t="s">
        <v>626</v>
      </c>
      <c r="D10" s="31"/>
      <c r="E10" s="31"/>
      <c r="F10" s="31"/>
      <c r="G10" s="31"/>
      <c r="H10" s="163"/>
      <c r="I10" s="163"/>
      <c r="J10" s="163"/>
      <c r="K10" s="32"/>
      <c r="L10" s="32"/>
      <c r="M10" s="32"/>
      <c r="N10" s="33"/>
      <c r="O10" s="211"/>
      <c r="P10" s="212"/>
      <c r="Q10" s="212"/>
      <c r="R10" s="212"/>
      <c r="S10" s="212"/>
      <c r="T10" s="206">
        <f>'単一日中早朝夜間'!L12-'単一日中早朝夜間'!L8</f>
        <v>169</v>
      </c>
      <c r="U10" s="206"/>
      <c r="V10" s="32" t="s">
        <v>905</v>
      </c>
      <c r="W10" s="32"/>
      <c r="X10" s="162"/>
      <c r="Y10" s="48"/>
      <c r="Z10" s="25"/>
      <c r="AA10" s="11"/>
      <c r="AB10" s="11"/>
      <c r="AC10" s="11"/>
      <c r="AD10" s="26"/>
      <c r="AE10" s="26"/>
      <c r="AF10" s="148"/>
      <c r="AG10" s="148"/>
      <c r="AH10" s="152"/>
      <c r="AI10" s="27" t="s">
        <v>870</v>
      </c>
      <c r="AJ10" s="11"/>
      <c r="AK10" s="11"/>
      <c r="AL10" s="11"/>
      <c r="AM10" s="11"/>
      <c r="AN10" s="11"/>
      <c r="AO10" s="11"/>
      <c r="AP10" s="11"/>
      <c r="AQ10" s="11"/>
      <c r="AR10" s="11"/>
      <c r="AS10" s="28" t="s">
        <v>497</v>
      </c>
      <c r="AT10" s="188">
        <v>1</v>
      </c>
      <c r="AU10" s="189"/>
      <c r="AV10" s="65"/>
      <c r="AW10" s="66"/>
      <c r="AX10" s="66"/>
      <c r="AY10" s="54" t="s">
        <v>931</v>
      </c>
      <c r="AZ10" s="65"/>
      <c r="BA10" s="66"/>
      <c r="BB10" s="66"/>
      <c r="BC10" s="54" t="s">
        <v>931</v>
      </c>
      <c r="BD10" s="151">
        <f>ROUND(H8*AT10*(1+AX9)+T10*AT10*(1+BB9),0)</f>
        <v>369</v>
      </c>
      <c r="BE10" s="29"/>
    </row>
    <row r="11" spans="1:57" s="140" customFormat="1" ht="16.5" customHeight="1">
      <c r="A11" s="13">
        <v>64</v>
      </c>
      <c r="B11" s="14">
        <v>2101</v>
      </c>
      <c r="C11" s="15" t="s">
        <v>627</v>
      </c>
      <c r="D11" s="192" t="s">
        <v>945</v>
      </c>
      <c r="E11" s="193"/>
      <c r="F11" s="193"/>
      <c r="G11" s="193"/>
      <c r="H11" s="150"/>
      <c r="I11" s="150"/>
      <c r="J11" s="150"/>
      <c r="K11" s="150"/>
      <c r="L11" s="150"/>
      <c r="M11" s="150"/>
      <c r="N11" s="16"/>
      <c r="O11" s="209" t="s">
        <v>958</v>
      </c>
      <c r="P11" s="210"/>
      <c r="Q11" s="210"/>
      <c r="R11" s="210"/>
      <c r="S11" s="210"/>
      <c r="T11" s="150"/>
      <c r="U11" s="150"/>
      <c r="V11" s="150"/>
      <c r="W11" s="150"/>
      <c r="X11" s="150"/>
      <c r="Y11" s="46"/>
      <c r="Z11" s="5"/>
      <c r="AA11" s="5"/>
      <c r="AB11" s="5"/>
      <c r="AC11" s="5"/>
      <c r="AD11" s="17"/>
      <c r="AE11" s="17"/>
      <c r="AF11" s="5"/>
      <c r="AG11" s="18"/>
      <c r="AH11" s="19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1"/>
      <c r="AT11" s="22"/>
      <c r="AU11" s="23"/>
      <c r="AV11" s="49"/>
      <c r="AW11" s="50"/>
      <c r="AX11" s="50"/>
      <c r="AY11" s="51"/>
      <c r="AZ11" s="49"/>
      <c r="BA11" s="50"/>
      <c r="BB11" s="50"/>
      <c r="BC11" s="51"/>
      <c r="BD11" s="151">
        <f>ROUND(H12*(1+AX9)+T12*(1+BB9),0)</f>
        <v>392</v>
      </c>
      <c r="BE11" s="29"/>
    </row>
    <row r="12" spans="1:57" s="140" customFormat="1" ht="16.5" customHeight="1">
      <c r="A12" s="13">
        <v>64</v>
      </c>
      <c r="B12" s="14">
        <v>2102</v>
      </c>
      <c r="C12" s="15" t="s">
        <v>628</v>
      </c>
      <c r="D12" s="194"/>
      <c r="E12" s="195"/>
      <c r="F12" s="195"/>
      <c r="G12" s="195"/>
      <c r="H12" s="205">
        <v>196</v>
      </c>
      <c r="I12" s="205"/>
      <c r="J12" s="11" t="s">
        <v>905</v>
      </c>
      <c r="K12" s="11"/>
      <c r="L12" s="164"/>
      <c r="M12" s="164"/>
      <c r="N12" s="152"/>
      <c r="O12" s="213"/>
      <c r="P12" s="214"/>
      <c r="Q12" s="214"/>
      <c r="R12" s="214"/>
      <c r="S12" s="214"/>
      <c r="T12" s="205">
        <f>'単一日中早朝夜間'!L12-'単一日中早朝夜間'!L10</f>
        <v>78</v>
      </c>
      <c r="U12" s="205"/>
      <c r="V12" s="11" t="s">
        <v>905</v>
      </c>
      <c r="W12" s="11"/>
      <c r="X12" s="164"/>
      <c r="Y12" s="94"/>
      <c r="Z12" s="25"/>
      <c r="AA12" s="11"/>
      <c r="AB12" s="11"/>
      <c r="AC12" s="11"/>
      <c r="AD12" s="26"/>
      <c r="AE12" s="26"/>
      <c r="AF12" s="148"/>
      <c r="AG12" s="148"/>
      <c r="AH12" s="152"/>
      <c r="AI12" s="27" t="s">
        <v>870</v>
      </c>
      <c r="AJ12" s="11"/>
      <c r="AK12" s="11"/>
      <c r="AL12" s="11"/>
      <c r="AM12" s="11"/>
      <c r="AN12" s="11"/>
      <c r="AO12" s="11"/>
      <c r="AP12" s="11"/>
      <c r="AQ12" s="11"/>
      <c r="AR12" s="11"/>
      <c r="AS12" s="28" t="s">
        <v>497</v>
      </c>
      <c r="AT12" s="188">
        <v>1</v>
      </c>
      <c r="AU12" s="189"/>
      <c r="AV12" s="99"/>
      <c r="AW12" s="93"/>
      <c r="AX12" s="93"/>
      <c r="AY12" s="94"/>
      <c r="AZ12" s="99"/>
      <c r="BA12" s="93"/>
      <c r="BB12" s="93"/>
      <c r="BC12" s="94"/>
      <c r="BD12" s="154">
        <f>ROUND(H12*AT12*(1+AX9)+T12*AT12*(1+BB9),0)</f>
        <v>392</v>
      </c>
      <c r="BE12" s="98"/>
    </row>
    <row r="13" spans="1:25" ht="16.5" customHeight="1">
      <c r="A13" s="1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</row>
    <row r="14" ht="16.5" customHeight="1">
      <c r="A14" s="1"/>
    </row>
    <row r="15" spans="1:16" ht="16.5" customHeight="1">
      <c r="A15" s="1"/>
      <c r="B15" s="130" t="s">
        <v>7</v>
      </c>
      <c r="C15" s="53"/>
      <c r="D15" s="140"/>
      <c r="E15" s="140"/>
      <c r="F15" s="140"/>
      <c r="G15" s="140"/>
      <c r="H15" s="140"/>
      <c r="I15" s="140"/>
      <c r="J15" s="140"/>
      <c r="K15" s="53"/>
      <c r="L15" s="53"/>
      <c r="M15" s="53"/>
      <c r="N15" s="53"/>
      <c r="O15" s="140"/>
      <c r="P15" s="140"/>
    </row>
    <row r="16" spans="1:58" s="140" customFormat="1" ht="16.5" customHeight="1">
      <c r="A16" s="3" t="s">
        <v>493</v>
      </c>
      <c r="B16" s="141"/>
      <c r="C16" s="4" t="s">
        <v>894</v>
      </c>
      <c r="D16" s="142"/>
      <c r="E16" s="143"/>
      <c r="F16" s="143"/>
      <c r="G16" s="143"/>
      <c r="H16" s="143"/>
      <c r="I16" s="143"/>
      <c r="J16" s="143"/>
      <c r="K16" s="5"/>
      <c r="L16" s="5"/>
      <c r="M16" s="5"/>
      <c r="N16" s="5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5"/>
      <c r="AA16" s="143"/>
      <c r="AB16" s="215" t="s">
        <v>494</v>
      </c>
      <c r="AC16" s="215"/>
      <c r="AD16" s="215"/>
      <c r="AE16" s="215"/>
      <c r="AF16" s="143"/>
      <c r="AG16" s="144"/>
      <c r="AH16" s="144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7" t="s">
        <v>896</v>
      </c>
      <c r="BE16" s="7" t="s">
        <v>897</v>
      </c>
      <c r="BF16" s="146"/>
    </row>
    <row r="17" spans="1:58" s="140" customFormat="1" ht="16.5" customHeight="1">
      <c r="A17" s="8" t="s">
        <v>898</v>
      </c>
      <c r="B17" s="9" t="s">
        <v>899</v>
      </c>
      <c r="C17" s="10"/>
      <c r="D17" s="159"/>
      <c r="E17" s="160"/>
      <c r="F17" s="160"/>
      <c r="G17" s="160"/>
      <c r="H17" s="160"/>
      <c r="I17" s="59" t="s">
        <v>885</v>
      </c>
      <c r="J17" s="160"/>
      <c r="K17" s="60"/>
      <c r="L17" s="60"/>
      <c r="M17" s="60"/>
      <c r="N17" s="61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1"/>
      <c r="AA17" s="148"/>
      <c r="AB17" s="148"/>
      <c r="AC17" s="148"/>
      <c r="AD17" s="148"/>
      <c r="AE17" s="149"/>
      <c r="AF17" s="148"/>
      <c r="AG17" s="149"/>
      <c r="AH17" s="149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2" t="s">
        <v>900</v>
      </c>
      <c r="BE17" s="12" t="s">
        <v>901</v>
      </c>
      <c r="BF17" s="146"/>
    </row>
    <row r="18" spans="1:57" s="140" customFormat="1" ht="16.5" customHeight="1">
      <c r="A18" s="13">
        <v>64</v>
      </c>
      <c r="B18" s="14">
        <v>2103</v>
      </c>
      <c r="C18" s="15" t="s">
        <v>108</v>
      </c>
      <c r="D18" s="192" t="s">
        <v>876</v>
      </c>
      <c r="E18" s="193"/>
      <c r="F18" s="193"/>
      <c r="G18" s="193"/>
      <c r="H18" s="150"/>
      <c r="I18" s="150"/>
      <c r="J18" s="150"/>
      <c r="K18" s="150"/>
      <c r="L18" s="150"/>
      <c r="M18" s="150"/>
      <c r="N18" s="16"/>
      <c r="O18" s="209" t="s">
        <v>476</v>
      </c>
      <c r="P18" s="210"/>
      <c r="Q18" s="210"/>
      <c r="R18" s="210"/>
      <c r="S18" s="210"/>
      <c r="T18" s="150"/>
      <c r="U18" s="150"/>
      <c r="V18" s="150"/>
      <c r="W18" s="150"/>
      <c r="X18" s="150"/>
      <c r="Y18" s="46"/>
      <c r="Z18" s="5"/>
      <c r="AA18" s="5"/>
      <c r="AB18" s="5"/>
      <c r="AC18" s="5"/>
      <c r="AD18" s="17"/>
      <c r="AE18" s="17"/>
      <c r="AF18" s="5"/>
      <c r="AG18" s="18"/>
      <c r="AH18" s="19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1"/>
      <c r="AT18" s="22"/>
      <c r="AU18" s="23"/>
      <c r="AV18" s="44"/>
      <c r="AW18" s="45"/>
      <c r="AX18" s="45"/>
      <c r="AY18" s="45"/>
      <c r="AZ18" s="45"/>
      <c r="BA18" s="45"/>
      <c r="BB18" s="45"/>
      <c r="BC18" s="46"/>
      <c r="BD18" s="151">
        <f>ROUND(H19*(1+AZ21)+T19,0)</f>
        <v>222</v>
      </c>
      <c r="BE18" s="24" t="s">
        <v>496</v>
      </c>
    </row>
    <row r="19" spans="1:57" s="140" customFormat="1" ht="16.5" customHeight="1">
      <c r="A19" s="13">
        <v>64</v>
      </c>
      <c r="B19" s="14">
        <v>2104</v>
      </c>
      <c r="C19" s="15" t="s">
        <v>109</v>
      </c>
      <c r="D19" s="207"/>
      <c r="E19" s="208"/>
      <c r="F19" s="208"/>
      <c r="G19" s="208"/>
      <c r="H19" s="206">
        <v>105</v>
      </c>
      <c r="I19" s="206"/>
      <c r="J19" s="32" t="s">
        <v>905</v>
      </c>
      <c r="K19" s="32"/>
      <c r="L19" s="162"/>
      <c r="M19" s="162"/>
      <c r="N19" s="155"/>
      <c r="O19" s="211"/>
      <c r="P19" s="212"/>
      <c r="Q19" s="212"/>
      <c r="R19" s="212"/>
      <c r="S19" s="212"/>
      <c r="T19" s="206">
        <f>'単一日中早朝夜間'!L10-'単一日中早朝夜間'!L8</f>
        <v>91</v>
      </c>
      <c r="U19" s="206"/>
      <c r="V19" s="32" t="s">
        <v>905</v>
      </c>
      <c r="W19" s="32"/>
      <c r="X19" s="162"/>
      <c r="Y19" s="48"/>
      <c r="Z19" s="25"/>
      <c r="AA19" s="11"/>
      <c r="AB19" s="11"/>
      <c r="AC19" s="11"/>
      <c r="AD19" s="26"/>
      <c r="AE19" s="26"/>
      <c r="AF19" s="148"/>
      <c r="AG19" s="148"/>
      <c r="AH19" s="152"/>
      <c r="AI19" s="27" t="s">
        <v>870</v>
      </c>
      <c r="AJ19" s="11"/>
      <c r="AK19" s="11"/>
      <c r="AL19" s="11"/>
      <c r="AM19" s="11"/>
      <c r="AN19" s="11"/>
      <c r="AO19" s="11"/>
      <c r="AP19" s="11"/>
      <c r="AQ19" s="11"/>
      <c r="AR19" s="11"/>
      <c r="AS19" s="28" t="s">
        <v>501</v>
      </c>
      <c r="AT19" s="188">
        <v>1</v>
      </c>
      <c r="AU19" s="189"/>
      <c r="AV19" s="47"/>
      <c r="AW19" s="39"/>
      <c r="AX19" s="39"/>
      <c r="AY19" s="39"/>
      <c r="AZ19" s="39"/>
      <c r="BA19" s="39"/>
      <c r="BB19" s="39"/>
      <c r="BC19" s="48"/>
      <c r="BD19" s="151">
        <f>ROUND(H19*AT19*(1+AZ21)+T19*AT19,0)</f>
        <v>222</v>
      </c>
      <c r="BE19" s="29"/>
    </row>
    <row r="20" spans="1:57" s="140" customFormat="1" ht="16.5" customHeight="1">
      <c r="A20" s="13">
        <v>64</v>
      </c>
      <c r="B20" s="14">
        <v>2105</v>
      </c>
      <c r="C20" s="15" t="s">
        <v>110</v>
      </c>
      <c r="D20" s="30"/>
      <c r="E20" s="31"/>
      <c r="F20" s="31"/>
      <c r="G20" s="31"/>
      <c r="H20" s="163"/>
      <c r="I20" s="163"/>
      <c r="J20" s="163"/>
      <c r="K20" s="32"/>
      <c r="L20" s="32"/>
      <c r="M20" s="32"/>
      <c r="N20" s="33"/>
      <c r="O20" s="209" t="s">
        <v>879</v>
      </c>
      <c r="P20" s="210"/>
      <c r="Q20" s="210"/>
      <c r="R20" s="210"/>
      <c r="S20" s="210"/>
      <c r="T20" s="150"/>
      <c r="U20" s="150"/>
      <c r="V20" s="150"/>
      <c r="W20" s="150"/>
      <c r="X20" s="150"/>
      <c r="Y20" s="153"/>
      <c r="Z20" s="5"/>
      <c r="AA20" s="5"/>
      <c r="AB20" s="5"/>
      <c r="AC20" s="5"/>
      <c r="AD20" s="17"/>
      <c r="AE20" s="17"/>
      <c r="AF20" s="5"/>
      <c r="AG20" s="18"/>
      <c r="AH20" s="19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1"/>
      <c r="AT20" s="22"/>
      <c r="AU20" s="23"/>
      <c r="AW20" s="114"/>
      <c r="AX20" s="114" t="s">
        <v>966</v>
      </c>
      <c r="AY20" s="114"/>
      <c r="AZ20" s="114"/>
      <c r="BA20" s="50"/>
      <c r="BB20" s="50"/>
      <c r="BC20" s="51"/>
      <c r="BD20" s="151">
        <f>ROUND(H19*(1+AZ21)+T21,0)</f>
        <v>300</v>
      </c>
      <c r="BE20" s="29"/>
    </row>
    <row r="21" spans="1:57" s="140" customFormat="1" ht="16.5" customHeight="1">
      <c r="A21" s="13">
        <v>64</v>
      </c>
      <c r="B21" s="14">
        <v>2106</v>
      </c>
      <c r="C21" s="15" t="s">
        <v>111</v>
      </c>
      <c r="D21" s="31"/>
      <c r="E21" s="31"/>
      <c r="F21" s="31"/>
      <c r="G21" s="31"/>
      <c r="H21" s="163"/>
      <c r="I21" s="163"/>
      <c r="J21" s="163"/>
      <c r="K21" s="32"/>
      <c r="L21" s="32"/>
      <c r="M21" s="32"/>
      <c r="N21" s="33"/>
      <c r="O21" s="211"/>
      <c r="P21" s="212"/>
      <c r="Q21" s="212"/>
      <c r="R21" s="212"/>
      <c r="S21" s="212"/>
      <c r="T21" s="206">
        <f>'単一日中早朝夜間'!L12-'単一日中早朝夜間'!L8</f>
        <v>169</v>
      </c>
      <c r="U21" s="206"/>
      <c r="V21" s="32" t="s">
        <v>905</v>
      </c>
      <c r="W21" s="32"/>
      <c r="X21" s="162"/>
      <c r="Y21" s="165"/>
      <c r="Z21" s="25"/>
      <c r="AA21" s="11"/>
      <c r="AB21" s="11"/>
      <c r="AC21" s="11"/>
      <c r="AD21" s="26"/>
      <c r="AE21" s="26"/>
      <c r="AF21" s="148"/>
      <c r="AG21" s="148"/>
      <c r="AH21" s="152"/>
      <c r="AI21" s="27" t="s">
        <v>870</v>
      </c>
      <c r="AJ21" s="11"/>
      <c r="AK21" s="11"/>
      <c r="AL21" s="11"/>
      <c r="AM21" s="11"/>
      <c r="AN21" s="11"/>
      <c r="AO21" s="11"/>
      <c r="AP21" s="11"/>
      <c r="AQ21" s="11"/>
      <c r="AR21" s="11"/>
      <c r="AS21" s="28" t="s">
        <v>499</v>
      </c>
      <c r="AT21" s="188">
        <v>1</v>
      </c>
      <c r="AU21" s="189"/>
      <c r="AW21" s="114"/>
      <c r="AX21" s="66" t="s">
        <v>502</v>
      </c>
      <c r="AY21" s="68" t="s">
        <v>576</v>
      </c>
      <c r="AZ21" s="204">
        <v>0.25</v>
      </c>
      <c r="BA21" s="204"/>
      <c r="BB21" s="39"/>
      <c r="BC21" s="48"/>
      <c r="BD21" s="151">
        <f>ROUND(H19*AT21*(1+AZ21)+T21*AT21,0)</f>
        <v>300</v>
      </c>
      <c r="BE21" s="29"/>
    </row>
    <row r="22" spans="1:57" s="140" customFormat="1" ht="16.5" customHeight="1">
      <c r="A22" s="13">
        <v>64</v>
      </c>
      <c r="B22" s="14">
        <v>2107</v>
      </c>
      <c r="C22" s="15" t="s">
        <v>112</v>
      </c>
      <c r="D22" s="192" t="s">
        <v>880</v>
      </c>
      <c r="E22" s="193"/>
      <c r="F22" s="193"/>
      <c r="G22" s="193"/>
      <c r="H22" s="150"/>
      <c r="I22" s="150"/>
      <c r="J22" s="150"/>
      <c r="K22" s="150"/>
      <c r="L22" s="150"/>
      <c r="M22" s="150"/>
      <c r="N22" s="16"/>
      <c r="O22" s="209" t="s">
        <v>476</v>
      </c>
      <c r="P22" s="210"/>
      <c r="Q22" s="210"/>
      <c r="R22" s="210"/>
      <c r="S22" s="210"/>
      <c r="T22" s="150"/>
      <c r="U22" s="150"/>
      <c r="V22" s="150"/>
      <c r="W22" s="150"/>
      <c r="X22" s="150"/>
      <c r="Y22" s="46"/>
      <c r="Z22" s="5"/>
      <c r="AA22" s="5"/>
      <c r="AB22" s="5"/>
      <c r="AC22" s="5"/>
      <c r="AD22" s="17"/>
      <c r="AE22" s="17"/>
      <c r="AF22" s="5"/>
      <c r="AG22" s="18"/>
      <c r="AH22" s="19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1"/>
      <c r="AT22" s="22"/>
      <c r="AU22" s="23"/>
      <c r="AV22" s="49"/>
      <c r="AX22" s="66"/>
      <c r="AY22" s="66"/>
      <c r="AZ22" s="146"/>
      <c r="BA22" s="35" t="s">
        <v>931</v>
      </c>
      <c r="BB22" s="50"/>
      <c r="BC22" s="51"/>
      <c r="BD22" s="151">
        <f>ROUND(H23*(1+AZ21)+T23,0)</f>
        <v>323</v>
      </c>
      <c r="BE22" s="29"/>
    </row>
    <row r="23" spans="1:57" s="140" customFormat="1" ht="16.5" customHeight="1">
      <c r="A23" s="13">
        <v>64</v>
      </c>
      <c r="B23" s="14">
        <v>2108</v>
      </c>
      <c r="C23" s="15" t="s">
        <v>113</v>
      </c>
      <c r="D23" s="194"/>
      <c r="E23" s="195"/>
      <c r="F23" s="195"/>
      <c r="G23" s="195"/>
      <c r="H23" s="205">
        <v>196</v>
      </c>
      <c r="I23" s="205"/>
      <c r="J23" s="11" t="s">
        <v>905</v>
      </c>
      <c r="K23" s="11"/>
      <c r="L23" s="164"/>
      <c r="M23" s="164"/>
      <c r="N23" s="152"/>
      <c r="O23" s="213"/>
      <c r="P23" s="214"/>
      <c r="Q23" s="214"/>
      <c r="R23" s="214"/>
      <c r="S23" s="214"/>
      <c r="T23" s="205">
        <f>'単一日中早朝夜間'!L12-'単一日中早朝夜間'!L10</f>
        <v>78</v>
      </c>
      <c r="U23" s="205"/>
      <c r="V23" s="11" t="s">
        <v>905</v>
      </c>
      <c r="W23" s="11"/>
      <c r="X23" s="164"/>
      <c r="Y23" s="94"/>
      <c r="Z23" s="25"/>
      <c r="AA23" s="11"/>
      <c r="AB23" s="11"/>
      <c r="AC23" s="11"/>
      <c r="AD23" s="26"/>
      <c r="AE23" s="26"/>
      <c r="AF23" s="148"/>
      <c r="AG23" s="148"/>
      <c r="AH23" s="152"/>
      <c r="AI23" s="27" t="s">
        <v>870</v>
      </c>
      <c r="AJ23" s="11"/>
      <c r="AK23" s="11"/>
      <c r="AL23" s="11"/>
      <c r="AM23" s="11"/>
      <c r="AN23" s="11"/>
      <c r="AO23" s="11"/>
      <c r="AP23" s="11"/>
      <c r="AQ23" s="11"/>
      <c r="AR23" s="11"/>
      <c r="AS23" s="28" t="s">
        <v>501</v>
      </c>
      <c r="AT23" s="188">
        <v>1</v>
      </c>
      <c r="AU23" s="189"/>
      <c r="AV23" s="99"/>
      <c r="AW23" s="148"/>
      <c r="AX23" s="148"/>
      <c r="AY23" s="148"/>
      <c r="AZ23" s="148"/>
      <c r="BA23" s="93"/>
      <c r="BB23" s="93"/>
      <c r="BC23" s="94"/>
      <c r="BD23" s="154">
        <f>ROUND(H23*AT23*(1+AZ21)+T23*AT23,0)</f>
        <v>323</v>
      </c>
      <c r="BE23" s="98"/>
    </row>
    <row r="24" spans="1:25" ht="16.5" customHeight="1">
      <c r="A24" s="1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</row>
    <row r="25" spans="1:25" ht="16.5" customHeight="1">
      <c r="A25" s="1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</row>
    <row r="26" spans="1:25" ht="16.5" customHeight="1">
      <c r="A26" s="1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</row>
    <row r="27" spans="1:16" ht="16.5" customHeight="1">
      <c r="A27" s="1"/>
      <c r="B27" s="130" t="s">
        <v>8</v>
      </c>
      <c r="C27" s="53"/>
      <c r="D27" s="140"/>
      <c r="E27" s="140"/>
      <c r="F27" s="140"/>
      <c r="G27" s="140"/>
      <c r="H27" s="140"/>
      <c r="I27" s="140"/>
      <c r="J27" s="140"/>
      <c r="K27" s="53"/>
      <c r="L27" s="53"/>
      <c r="M27" s="53"/>
      <c r="N27" s="53"/>
      <c r="O27" s="140"/>
      <c r="P27" s="140"/>
    </row>
    <row r="28" spans="1:58" s="140" customFormat="1" ht="16.5" customHeight="1">
      <c r="A28" s="3" t="s">
        <v>493</v>
      </c>
      <c r="B28" s="141"/>
      <c r="C28" s="4" t="s">
        <v>894</v>
      </c>
      <c r="D28" s="142"/>
      <c r="E28" s="143"/>
      <c r="F28" s="143"/>
      <c r="G28" s="143"/>
      <c r="H28" s="143"/>
      <c r="I28" s="143"/>
      <c r="J28" s="143"/>
      <c r="K28" s="5"/>
      <c r="L28" s="5"/>
      <c r="M28" s="5"/>
      <c r="N28" s="5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5"/>
      <c r="AA28" s="143"/>
      <c r="AB28" s="143"/>
      <c r="AC28" s="143"/>
      <c r="AD28" s="6" t="s">
        <v>881</v>
      </c>
      <c r="AE28" s="144"/>
      <c r="AF28" s="143"/>
      <c r="AG28" s="144"/>
      <c r="AH28" s="144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7" t="s">
        <v>896</v>
      </c>
      <c r="BE28" s="7" t="s">
        <v>897</v>
      </c>
      <c r="BF28" s="146"/>
    </row>
    <row r="29" spans="1:58" s="140" customFormat="1" ht="16.5" customHeight="1">
      <c r="A29" s="8" t="s">
        <v>898</v>
      </c>
      <c r="B29" s="9" t="s">
        <v>899</v>
      </c>
      <c r="C29" s="10"/>
      <c r="D29" s="147"/>
      <c r="E29" s="148"/>
      <c r="F29" s="148"/>
      <c r="G29" s="148"/>
      <c r="H29" s="148"/>
      <c r="I29" s="148"/>
      <c r="J29" s="148"/>
      <c r="K29" s="11"/>
      <c r="L29" s="11"/>
      <c r="M29" s="11"/>
      <c r="N29" s="11"/>
      <c r="O29" s="159"/>
      <c r="P29" s="160"/>
      <c r="Q29" s="160"/>
      <c r="R29" s="160"/>
      <c r="S29" s="160"/>
      <c r="T29" s="59" t="s">
        <v>885</v>
      </c>
      <c r="U29" s="160"/>
      <c r="V29" s="160"/>
      <c r="W29" s="160"/>
      <c r="X29" s="160"/>
      <c r="Y29" s="161"/>
      <c r="Z29" s="11"/>
      <c r="AA29" s="148"/>
      <c r="AB29" s="148"/>
      <c r="AC29" s="148"/>
      <c r="AD29" s="148"/>
      <c r="AE29" s="149"/>
      <c r="AF29" s="148"/>
      <c r="AG29" s="149"/>
      <c r="AH29" s="149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2" t="s">
        <v>900</v>
      </c>
      <c r="BE29" s="12" t="s">
        <v>901</v>
      </c>
      <c r="BF29" s="146"/>
    </row>
    <row r="30" spans="1:57" s="140" customFormat="1" ht="16.5" customHeight="1">
      <c r="A30" s="13">
        <v>64</v>
      </c>
      <c r="B30" s="14">
        <v>2109</v>
      </c>
      <c r="C30" s="15" t="s">
        <v>114</v>
      </c>
      <c r="D30" s="83" t="s">
        <v>882</v>
      </c>
      <c r="E30" s="150"/>
      <c r="F30" s="150"/>
      <c r="G30" s="150"/>
      <c r="H30" s="150"/>
      <c r="I30" s="150"/>
      <c r="J30" s="150"/>
      <c r="K30" s="150"/>
      <c r="L30" s="150"/>
      <c r="M30" s="150"/>
      <c r="N30" s="16"/>
      <c r="O30" s="82" t="s">
        <v>883</v>
      </c>
      <c r="P30" s="150"/>
      <c r="Q30" s="150"/>
      <c r="R30" s="150"/>
      <c r="S30" s="150"/>
      <c r="T30" s="150"/>
      <c r="U30" s="150"/>
      <c r="V30" s="150"/>
      <c r="W30" s="150"/>
      <c r="X30" s="150"/>
      <c r="Y30" s="46"/>
      <c r="Z30" s="5"/>
      <c r="AA30" s="5"/>
      <c r="AB30" s="5"/>
      <c r="AC30" s="5"/>
      <c r="AD30" s="17"/>
      <c r="AE30" s="17"/>
      <c r="AF30" s="5"/>
      <c r="AG30" s="18"/>
      <c r="AH30" s="19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1"/>
      <c r="AT30" s="22"/>
      <c r="AU30" s="23"/>
      <c r="AV30" s="44"/>
      <c r="AW30" s="45"/>
      <c r="AX30" s="45"/>
      <c r="AY30" s="45"/>
      <c r="AZ30" s="45"/>
      <c r="BA30" s="45"/>
      <c r="BB30" s="45"/>
      <c r="BC30" s="46"/>
      <c r="BD30" s="151">
        <f>ROUND(H31+T31*(1+AZ33),0)</f>
        <v>219</v>
      </c>
      <c r="BE30" s="24" t="s">
        <v>496</v>
      </c>
    </row>
    <row r="31" spans="1:57" s="140" customFormat="1" ht="16.5" customHeight="1">
      <c r="A31" s="13">
        <v>64</v>
      </c>
      <c r="B31" s="14">
        <v>2110</v>
      </c>
      <c r="C31" s="15" t="s">
        <v>115</v>
      </c>
      <c r="D31" s="166"/>
      <c r="E31" s="162"/>
      <c r="F31" s="162"/>
      <c r="G31" s="162"/>
      <c r="H31" s="206">
        <f>'単一日中早朝夜間'!L8</f>
        <v>105</v>
      </c>
      <c r="I31" s="206"/>
      <c r="J31" s="32" t="s">
        <v>905</v>
      </c>
      <c r="K31" s="32"/>
      <c r="L31" s="162"/>
      <c r="M31" s="162"/>
      <c r="N31" s="155"/>
      <c r="O31" s="166"/>
      <c r="P31" s="162"/>
      <c r="Q31" s="162"/>
      <c r="R31" s="162"/>
      <c r="S31" s="162"/>
      <c r="T31" s="206">
        <f>'単一日中早朝夜間'!L10-'単一日中早朝夜間'!L8</f>
        <v>91</v>
      </c>
      <c r="U31" s="206"/>
      <c r="V31" s="32" t="s">
        <v>905</v>
      </c>
      <c r="W31" s="32"/>
      <c r="X31" s="162"/>
      <c r="Y31" s="48"/>
      <c r="Z31" s="25"/>
      <c r="AA31" s="11"/>
      <c r="AB31" s="11"/>
      <c r="AC31" s="11"/>
      <c r="AD31" s="26"/>
      <c r="AE31" s="26"/>
      <c r="AF31" s="148"/>
      <c r="AG31" s="148"/>
      <c r="AH31" s="152"/>
      <c r="AI31" s="27" t="s">
        <v>870</v>
      </c>
      <c r="AJ31" s="11"/>
      <c r="AK31" s="11"/>
      <c r="AL31" s="11"/>
      <c r="AM31" s="11"/>
      <c r="AN31" s="11"/>
      <c r="AO31" s="11"/>
      <c r="AP31" s="11"/>
      <c r="AQ31" s="11"/>
      <c r="AR31" s="11"/>
      <c r="AS31" s="28" t="s">
        <v>501</v>
      </c>
      <c r="AT31" s="188">
        <v>1</v>
      </c>
      <c r="AU31" s="189"/>
      <c r="AV31" s="47"/>
      <c r="AW31" s="39"/>
      <c r="AX31" s="39"/>
      <c r="AY31" s="39"/>
      <c r="AZ31" s="39"/>
      <c r="BA31" s="39"/>
      <c r="BB31" s="39"/>
      <c r="BC31" s="48"/>
      <c r="BD31" s="151">
        <f>ROUND(H31*AT31+T31*AT31*(1+AZ33),0)</f>
        <v>219</v>
      </c>
      <c r="BE31" s="29"/>
    </row>
    <row r="32" spans="1:57" s="140" customFormat="1" ht="16.5" customHeight="1">
      <c r="A32" s="13">
        <v>64</v>
      </c>
      <c r="B32" s="14">
        <v>2111</v>
      </c>
      <c r="C32" s="15" t="s">
        <v>116</v>
      </c>
      <c r="D32" s="30"/>
      <c r="E32" s="31"/>
      <c r="F32" s="31"/>
      <c r="G32" s="31"/>
      <c r="H32" s="163"/>
      <c r="I32" s="163"/>
      <c r="J32" s="163"/>
      <c r="K32" s="32"/>
      <c r="L32" s="32"/>
      <c r="M32" s="32"/>
      <c r="N32" s="33"/>
      <c r="O32" s="82" t="s">
        <v>884</v>
      </c>
      <c r="P32" s="150"/>
      <c r="Q32" s="150"/>
      <c r="R32" s="150"/>
      <c r="S32" s="150"/>
      <c r="T32" s="150"/>
      <c r="U32" s="150"/>
      <c r="V32" s="150"/>
      <c r="W32" s="150"/>
      <c r="X32" s="150"/>
      <c r="Y32" s="46"/>
      <c r="Z32" s="5"/>
      <c r="AA32" s="5"/>
      <c r="AB32" s="5"/>
      <c r="AC32" s="5"/>
      <c r="AD32" s="17"/>
      <c r="AE32" s="17"/>
      <c r="AF32" s="5"/>
      <c r="AG32" s="18"/>
      <c r="AH32" s="19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1"/>
      <c r="AT32" s="22"/>
      <c r="AU32" s="23"/>
      <c r="AV32" s="49"/>
      <c r="AX32" s="114" t="s">
        <v>474</v>
      </c>
      <c r="AY32" s="114"/>
      <c r="AZ32" s="114"/>
      <c r="BA32" s="50"/>
      <c r="BB32" s="50"/>
      <c r="BC32" s="51"/>
      <c r="BD32" s="151">
        <f>ROUND(H31+T33*(1+AZ33),0)</f>
        <v>316</v>
      </c>
      <c r="BE32" s="29"/>
    </row>
    <row r="33" spans="1:57" s="140" customFormat="1" ht="16.5" customHeight="1">
      <c r="A33" s="13">
        <v>64</v>
      </c>
      <c r="B33" s="14">
        <v>2112</v>
      </c>
      <c r="C33" s="15" t="s">
        <v>117</v>
      </c>
      <c r="D33" s="31"/>
      <c r="E33" s="31"/>
      <c r="F33" s="31"/>
      <c r="G33" s="31"/>
      <c r="H33" s="163"/>
      <c r="I33" s="163"/>
      <c r="J33" s="163"/>
      <c r="K33" s="32"/>
      <c r="L33" s="32"/>
      <c r="M33" s="32"/>
      <c r="N33" s="33"/>
      <c r="O33" s="166"/>
      <c r="P33" s="162"/>
      <c r="Q33" s="162"/>
      <c r="R33" s="162"/>
      <c r="S33" s="162"/>
      <c r="T33" s="206">
        <f>'単一日中早朝夜間'!L12-'単一日中早朝夜間'!L8</f>
        <v>169</v>
      </c>
      <c r="U33" s="206"/>
      <c r="V33" s="32" t="s">
        <v>905</v>
      </c>
      <c r="W33" s="32"/>
      <c r="X33" s="162"/>
      <c r="Y33" s="48"/>
      <c r="Z33" s="25"/>
      <c r="AA33" s="11"/>
      <c r="AB33" s="11"/>
      <c r="AC33" s="11"/>
      <c r="AD33" s="26"/>
      <c r="AE33" s="26"/>
      <c r="AF33" s="148"/>
      <c r="AG33" s="148"/>
      <c r="AH33" s="152"/>
      <c r="AI33" s="27" t="s">
        <v>870</v>
      </c>
      <c r="AJ33" s="11"/>
      <c r="AK33" s="11"/>
      <c r="AL33" s="11"/>
      <c r="AM33" s="11"/>
      <c r="AN33" s="11"/>
      <c r="AO33" s="11"/>
      <c r="AP33" s="11"/>
      <c r="AQ33" s="11"/>
      <c r="AR33" s="11"/>
      <c r="AS33" s="28" t="s">
        <v>872</v>
      </c>
      <c r="AT33" s="188">
        <v>1</v>
      </c>
      <c r="AU33" s="189"/>
      <c r="AV33" s="47"/>
      <c r="AW33" s="114"/>
      <c r="AX33" s="66" t="s">
        <v>502</v>
      </c>
      <c r="AY33" s="68" t="s">
        <v>576</v>
      </c>
      <c r="AZ33" s="204">
        <v>0.25</v>
      </c>
      <c r="BA33" s="204"/>
      <c r="BB33" s="39"/>
      <c r="BC33" s="48"/>
      <c r="BD33" s="151">
        <f>ROUND(H31*AT33+T33*AT33*(1+AZ33),0)</f>
        <v>316</v>
      </c>
      <c r="BE33" s="29"/>
    </row>
    <row r="34" spans="1:57" s="140" customFormat="1" ht="16.5" customHeight="1">
      <c r="A34" s="13">
        <v>64</v>
      </c>
      <c r="B34" s="14">
        <v>2113</v>
      </c>
      <c r="C34" s="15" t="s">
        <v>118</v>
      </c>
      <c r="D34" s="83" t="s">
        <v>886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6"/>
      <c r="O34" s="82" t="s">
        <v>883</v>
      </c>
      <c r="P34" s="150"/>
      <c r="Q34" s="150"/>
      <c r="R34" s="150"/>
      <c r="S34" s="150"/>
      <c r="T34" s="150"/>
      <c r="U34" s="150"/>
      <c r="V34" s="150"/>
      <c r="W34" s="150"/>
      <c r="X34" s="150"/>
      <c r="Y34" s="46"/>
      <c r="Z34" s="5"/>
      <c r="AA34" s="5"/>
      <c r="AB34" s="5"/>
      <c r="AC34" s="5"/>
      <c r="AD34" s="17"/>
      <c r="AE34" s="17"/>
      <c r="AF34" s="5"/>
      <c r="AG34" s="18"/>
      <c r="AH34" s="19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1"/>
      <c r="AT34" s="22"/>
      <c r="AU34" s="23"/>
      <c r="AV34" s="49"/>
      <c r="AX34" s="66"/>
      <c r="AY34" s="66"/>
      <c r="AZ34" s="146"/>
      <c r="BA34" s="35" t="s">
        <v>931</v>
      </c>
      <c r="BB34" s="50"/>
      <c r="BC34" s="51"/>
      <c r="BD34" s="151">
        <f>ROUND(H35+T35*(1+AZ33),0)</f>
        <v>294</v>
      </c>
      <c r="BE34" s="29"/>
    </row>
    <row r="35" spans="1:57" s="140" customFormat="1" ht="16.5" customHeight="1">
      <c r="A35" s="13">
        <v>64</v>
      </c>
      <c r="B35" s="14">
        <v>2114</v>
      </c>
      <c r="C35" s="15" t="s">
        <v>119</v>
      </c>
      <c r="D35" s="167"/>
      <c r="E35" s="164"/>
      <c r="F35" s="164"/>
      <c r="G35" s="164"/>
      <c r="H35" s="205">
        <f>'単一日中早朝夜間'!L10</f>
        <v>196</v>
      </c>
      <c r="I35" s="205"/>
      <c r="J35" s="11" t="s">
        <v>905</v>
      </c>
      <c r="K35" s="11"/>
      <c r="L35" s="28"/>
      <c r="M35" s="164"/>
      <c r="N35" s="152"/>
      <c r="O35" s="167"/>
      <c r="P35" s="164"/>
      <c r="Q35" s="164"/>
      <c r="R35" s="164"/>
      <c r="S35" s="164"/>
      <c r="T35" s="205">
        <f>'単一日中早朝夜間'!L12-'単一日中早朝夜間'!L10</f>
        <v>78</v>
      </c>
      <c r="U35" s="205"/>
      <c r="V35" s="11" t="s">
        <v>905</v>
      </c>
      <c r="W35" s="11"/>
      <c r="X35" s="164"/>
      <c r="Y35" s="94"/>
      <c r="Z35" s="25"/>
      <c r="AA35" s="11"/>
      <c r="AB35" s="11"/>
      <c r="AC35" s="11"/>
      <c r="AD35" s="26"/>
      <c r="AE35" s="26"/>
      <c r="AF35" s="148"/>
      <c r="AG35" s="148"/>
      <c r="AH35" s="152"/>
      <c r="AI35" s="27" t="s">
        <v>870</v>
      </c>
      <c r="AJ35" s="11"/>
      <c r="AK35" s="11"/>
      <c r="AL35" s="11"/>
      <c r="AM35" s="11"/>
      <c r="AN35" s="11"/>
      <c r="AO35" s="11"/>
      <c r="AP35" s="11"/>
      <c r="AQ35" s="11"/>
      <c r="AR35" s="11"/>
      <c r="AS35" s="28" t="s">
        <v>501</v>
      </c>
      <c r="AT35" s="188">
        <v>1</v>
      </c>
      <c r="AU35" s="189"/>
      <c r="AV35" s="99"/>
      <c r="AW35" s="148"/>
      <c r="AX35" s="148"/>
      <c r="AY35" s="148"/>
      <c r="AZ35" s="148"/>
      <c r="BA35" s="93"/>
      <c r="BB35" s="93"/>
      <c r="BC35" s="94"/>
      <c r="BD35" s="154">
        <f>ROUND(H35*AT35+T35*AT35*(1+AZ33),0)</f>
        <v>294</v>
      </c>
      <c r="BE35" s="98"/>
    </row>
    <row r="36" spans="1:25" ht="16.5" customHeight="1">
      <c r="A36" s="1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</row>
    <row r="37" spans="1:25" ht="16.5" customHeight="1">
      <c r="A37" s="1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</row>
    <row r="38" spans="1:14" ht="16.5" customHeight="1">
      <c r="A38" s="1"/>
      <c r="B38" s="130" t="s">
        <v>9</v>
      </c>
      <c r="C38" s="53"/>
      <c r="D38" s="140"/>
      <c r="E38" s="140"/>
      <c r="F38" s="140"/>
      <c r="G38" s="140"/>
      <c r="H38" s="140"/>
      <c r="I38" s="140"/>
      <c r="J38" s="140"/>
      <c r="K38" s="53"/>
      <c r="L38" s="53"/>
      <c r="M38" s="53"/>
      <c r="N38" s="53"/>
    </row>
    <row r="39" spans="1:58" s="140" customFormat="1" ht="16.5" customHeight="1">
      <c r="A39" s="3" t="s">
        <v>493</v>
      </c>
      <c r="B39" s="141"/>
      <c r="C39" s="4" t="s">
        <v>894</v>
      </c>
      <c r="D39" s="142"/>
      <c r="E39" s="143"/>
      <c r="F39" s="143"/>
      <c r="G39" s="143"/>
      <c r="H39" s="143"/>
      <c r="I39" s="143"/>
      <c r="J39" s="143"/>
      <c r="K39" s="5"/>
      <c r="L39" s="5"/>
      <c r="M39" s="5"/>
      <c r="N39" s="5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5"/>
      <c r="AA39" s="143"/>
      <c r="AB39" s="215" t="s">
        <v>494</v>
      </c>
      <c r="AC39" s="215"/>
      <c r="AD39" s="215"/>
      <c r="AE39" s="215"/>
      <c r="AF39" s="143"/>
      <c r="AG39" s="144"/>
      <c r="AH39" s="144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7" t="s">
        <v>896</v>
      </c>
      <c r="BE39" s="7" t="s">
        <v>897</v>
      </c>
      <c r="BF39" s="146"/>
    </row>
    <row r="40" spans="1:58" s="140" customFormat="1" ht="16.5" customHeight="1">
      <c r="A40" s="8" t="s">
        <v>898</v>
      </c>
      <c r="B40" s="9" t="s">
        <v>899</v>
      </c>
      <c r="C40" s="10"/>
      <c r="D40" s="159"/>
      <c r="E40" s="160"/>
      <c r="F40" s="160"/>
      <c r="G40" s="160"/>
      <c r="H40" s="160"/>
      <c r="I40" s="59" t="s">
        <v>885</v>
      </c>
      <c r="J40" s="160"/>
      <c r="K40" s="60"/>
      <c r="L40" s="60"/>
      <c r="M40" s="60"/>
      <c r="N40" s="61"/>
      <c r="O40" s="160"/>
      <c r="P40" s="160"/>
      <c r="Q40" s="160"/>
      <c r="R40" s="160"/>
      <c r="S40" s="160"/>
      <c r="T40" s="59" t="s">
        <v>495</v>
      </c>
      <c r="U40" s="160"/>
      <c r="V40" s="160"/>
      <c r="W40" s="160"/>
      <c r="X40" s="160"/>
      <c r="Y40" s="161"/>
      <c r="Z40" s="11"/>
      <c r="AA40" s="148"/>
      <c r="AB40" s="148"/>
      <c r="AC40" s="148"/>
      <c r="AD40" s="148"/>
      <c r="AE40" s="149"/>
      <c r="AF40" s="148"/>
      <c r="AG40" s="149"/>
      <c r="AH40" s="149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2" t="s">
        <v>900</v>
      </c>
      <c r="BE40" s="12" t="s">
        <v>901</v>
      </c>
      <c r="BF40" s="146"/>
    </row>
    <row r="41" spans="1:57" s="140" customFormat="1" ht="16.5" customHeight="1">
      <c r="A41" s="13">
        <v>64</v>
      </c>
      <c r="B41" s="14">
        <v>2115</v>
      </c>
      <c r="C41" s="15" t="s">
        <v>120</v>
      </c>
      <c r="D41" s="192" t="s">
        <v>934</v>
      </c>
      <c r="E41" s="193"/>
      <c r="F41" s="193"/>
      <c r="G41" s="193"/>
      <c r="H41" s="150"/>
      <c r="I41" s="150"/>
      <c r="J41" s="150"/>
      <c r="K41" s="150"/>
      <c r="L41" s="150"/>
      <c r="M41" s="150"/>
      <c r="N41" s="16"/>
      <c r="O41" s="209" t="s">
        <v>482</v>
      </c>
      <c r="P41" s="210"/>
      <c r="Q41" s="210"/>
      <c r="R41" s="210"/>
      <c r="S41" s="210"/>
      <c r="T41" s="150"/>
      <c r="U41" s="150"/>
      <c r="V41" s="150"/>
      <c r="W41" s="150"/>
      <c r="X41" s="150"/>
      <c r="Y41" s="46"/>
      <c r="Z41" s="5"/>
      <c r="AA41" s="5"/>
      <c r="AB41" s="5"/>
      <c r="AC41" s="5"/>
      <c r="AD41" s="17"/>
      <c r="AE41" s="17"/>
      <c r="AF41" s="5"/>
      <c r="AG41" s="18"/>
      <c r="AH41" s="19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1"/>
      <c r="AT41" s="22"/>
      <c r="AU41" s="23"/>
      <c r="AV41" s="142"/>
      <c r="AW41" s="89"/>
      <c r="AX41" s="89"/>
      <c r="AY41" s="90"/>
      <c r="AZ41" s="142"/>
      <c r="BA41" s="89"/>
      <c r="BB41" s="89"/>
      <c r="BC41" s="90"/>
      <c r="BD41" s="151">
        <f>ROUND(H42*(1+AX43)+T42*(1+BB43),0)</f>
        <v>268</v>
      </c>
      <c r="BE41" s="24" t="s">
        <v>496</v>
      </c>
    </row>
    <row r="42" spans="1:57" s="140" customFormat="1" ht="16.5" customHeight="1">
      <c r="A42" s="13">
        <v>64</v>
      </c>
      <c r="B42" s="14">
        <v>2116</v>
      </c>
      <c r="C42" s="15" t="s">
        <v>121</v>
      </c>
      <c r="D42" s="207"/>
      <c r="E42" s="208"/>
      <c r="F42" s="208"/>
      <c r="G42" s="208"/>
      <c r="H42" s="206">
        <f>'単一日中早朝夜間'!L8</f>
        <v>105</v>
      </c>
      <c r="I42" s="206"/>
      <c r="J42" s="32" t="s">
        <v>905</v>
      </c>
      <c r="K42" s="32"/>
      <c r="L42" s="162"/>
      <c r="M42" s="162"/>
      <c r="N42" s="155"/>
      <c r="O42" s="213"/>
      <c r="P42" s="214"/>
      <c r="Q42" s="214"/>
      <c r="R42" s="214"/>
      <c r="S42" s="214"/>
      <c r="T42" s="206">
        <f>'単一日中早朝夜間'!L10-'単一日中早朝夜間'!L8</f>
        <v>91</v>
      </c>
      <c r="U42" s="206"/>
      <c r="V42" s="32" t="s">
        <v>905</v>
      </c>
      <c r="W42" s="32"/>
      <c r="X42" s="162"/>
      <c r="Y42" s="48"/>
      <c r="Z42" s="25"/>
      <c r="AA42" s="11"/>
      <c r="AB42" s="11"/>
      <c r="AC42" s="11"/>
      <c r="AD42" s="26"/>
      <c r="AE42" s="26"/>
      <c r="AF42" s="148"/>
      <c r="AG42" s="148"/>
      <c r="AH42" s="152"/>
      <c r="AI42" s="27" t="s">
        <v>870</v>
      </c>
      <c r="AJ42" s="11"/>
      <c r="AK42" s="11"/>
      <c r="AL42" s="11"/>
      <c r="AM42" s="11"/>
      <c r="AN42" s="11"/>
      <c r="AO42" s="11"/>
      <c r="AP42" s="11"/>
      <c r="AQ42" s="11"/>
      <c r="AR42" s="11"/>
      <c r="AS42" s="28" t="s">
        <v>501</v>
      </c>
      <c r="AT42" s="188">
        <v>1</v>
      </c>
      <c r="AU42" s="189"/>
      <c r="AV42" s="115" t="s">
        <v>474</v>
      </c>
      <c r="AW42" s="114"/>
      <c r="AX42" s="114"/>
      <c r="AY42" s="116"/>
      <c r="AZ42" s="115" t="s">
        <v>965</v>
      </c>
      <c r="BA42" s="114"/>
      <c r="BB42" s="114"/>
      <c r="BC42" s="116"/>
      <c r="BD42" s="151">
        <f>ROUND(H42*AT42*(1+AX43)+T42*AT42*(1+BB43),0)</f>
        <v>268</v>
      </c>
      <c r="BE42" s="29"/>
    </row>
    <row r="43" spans="1:57" s="140" customFormat="1" ht="16.5" customHeight="1">
      <c r="A43" s="13">
        <v>64</v>
      </c>
      <c r="B43" s="14">
        <v>2117</v>
      </c>
      <c r="C43" s="15" t="s">
        <v>122</v>
      </c>
      <c r="D43" s="30"/>
      <c r="E43" s="31"/>
      <c r="F43" s="31"/>
      <c r="G43" s="31"/>
      <c r="H43" s="163"/>
      <c r="I43" s="163"/>
      <c r="J43" s="163"/>
      <c r="K43" s="32"/>
      <c r="L43" s="32"/>
      <c r="M43" s="32"/>
      <c r="N43" s="33"/>
      <c r="O43" s="209" t="s">
        <v>483</v>
      </c>
      <c r="P43" s="210"/>
      <c r="Q43" s="210"/>
      <c r="R43" s="210"/>
      <c r="S43" s="210"/>
      <c r="T43" s="150"/>
      <c r="U43" s="150"/>
      <c r="V43" s="150"/>
      <c r="W43" s="150"/>
      <c r="X43" s="150"/>
      <c r="Y43" s="46"/>
      <c r="Z43" s="5"/>
      <c r="AA43" s="5"/>
      <c r="AB43" s="5"/>
      <c r="AC43" s="5"/>
      <c r="AD43" s="17"/>
      <c r="AE43" s="17"/>
      <c r="AF43" s="5"/>
      <c r="AG43" s="18"/>
      <c r="AH43" s="19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1"/>
      <c r="AT43" s="22"/>
      <c r="AU43" s="23"/>
      <c r="AV43" s="65" t="s">
        <v>503</v>
      </c>
      <c r="AW43" s="68" t="s">
        <v>878</v>
      </c>
      <c r="AX43" s="199">
        <v>0.25</v>
      </c>
      <c r="AY43" s="200"/>
      <c r="AZ43" s="66" t="s">
        <v>504</v>
      </c>
      <c r="BA43" s="68" t="s">
        <v>878</v>
      </c>
      <c r="BB43" s="199">
        <v>0.5</v>
      </c>
      <c r="BC43" s="199"/>
      <c r="BD43" s="151">
        <f>ROUND(H42*(1+AX43)+T44*(1+BB43),0)</f>
        <v>385</v>
      </c>
      <c r="BE43" s="29"/>
    </row>
    <row r="44" spans="1:57" s="140" customFormat="1" ht="16.5" customHeight="1">
      <c r="A44" s="13">
        <v>64</v>
      </c>
      <c r="B44" s="14">
        <v>2118</v>
      </c>
      <c r="C44" s="15" t="s">
        <v>123</v>
      </c>
      <c r="D44" s="31"/>
      <c r="E44" s="31"/>
      <c r="F44" s="31"/>
      <c r="G44" s="31"/>
      <c r="H44" s="163"/>
      <c r="I44" s="163"/>
      <c r="J44" s="163"/>
      <c r="K44" s="32"/>
      <c r="L44" s="32"/>
      <c r="M44" s="32"/>
      <c r="N44" s="33"/>
      <c r="O44" s="213"/>
      <c r="P44" s="214"/>
      <c r="Q44" s="214"/>
      <c r="R44" s="214"/>
      <c r="S44" s="214"/>
      <c r="T44" s="206">
        <f>'単一日中早朝夜間'!L12-'単一日中早朝夜間'!L8</f>
        <v>169</v>
      </c>
      <c r="U44" s="206"/>
      <c r="V44" s="32" t="s">
        <v>905</v>
      </c>
      <c r="W44" s="32"/>
      <c r="X44" s="162"/>
      <c r="Y44" s="48"/>
      <c r="Z44" s="25"/>
      <c r="AA44" s="11"/>
      <c r="AB44" s="11"/>
      <c r="AC44" s="11"/>
      <c r="AD44" s="26"/>
      <c r="AE44" s="26"/>
      <c r="AF44" s="148"/>
      <c r="AG44" s="148"/>
      <c r="AH44" s="152"/>
      <c r="AI44" s="27" t="s">
        <v>870</v>
      </c>
      <c r="AJ44" s="11"/>
      <c r="AK44" s="11"/>
      <c r="AL44" s="11"/>
      <c r="AM44" s="11"/>
      <c r="AN44" s="11"/>
      <c r="AO44" s="11"/>
      <c r="AP44" s="11"/>
      <c r="AQ44" s="11"/>
      <c r="AR44" s="11"/>
      <c r="AS44" s="28" t="s">
        <v>878</v>
      </c>
      <c r="AT44" s="188">
        <v>1</v>
      </c>
      <c r="AU44" s="189"/>
      <c r="AV44" s="65"/>
      <c r="AW44" s="66"/>
      <c r="AX44" s="146"/>
      <c r="AY44" s="36" t="s">
        <v>931</v>
      </c>
      <c r="AZ44" s="66"/>
      <c r="BA44" s="66"/>
      <c r="BC44" s="35" t="s">
        <v>931</v>
      </c>
      <c r="BD44" s="151">
        <f>ROUND(H42*AT44*(1+AX43)+T44*AT44*(1+BB43),0)</f>
        <v>385</v>
      </c>
      <c r="BE44" s="29"/>
    </row>
    <row r="45" spans="1:57" s="140" customFormat="1" ht="16.5" customHeight="1">
      <c r="A45" s="13">
        <v>64</v>
      </c>
      <c r="B45" s="14">
        <v>2119</v>
      </c>
      <c r="C45" s="15" t="s">
        <v>124</v>
      </c>
      <c r="D45" s="192" t="s">
        <v>935</v>
      </c>
      <c r="E45" s="193"/>
      <c r="F45" s="193"/>
      <c r="G45" s="193"/>
      <c r="H45" s="150"/>
      <c r="I45" s="150"/>
      <c r="J45" s="150"/>
      <c r="K45" s="150"/>
      <c r="L45" s="150"/>
      <c r="M45" s="150"/>
      <c r="N45" s="16"/>
      <c r="O45" s="209" t="s">
        <v>482</v>
      </c>
      <c r="P45" s="210"/>
      <c r="Q45" s="210"/>
      <c r="R45" s="210"/>
      <c r="S45" s="210"/>
      <c r="T45" s="150"/>
      <c r="U45" s="150"/>
      <c r="V45" s="150"/>
      <c r="W45" s="150"/>
      <c r="X45" s="150"/>
      <c r="Y45" s="46"/>
      <c r="Z45" s="5"/>
      <c r="AA45" s="5"/>
      <c r="AB45" s="5"/>
      <c r="AC45" s="5"/>
      <c r="AD45" s="17"/>
      <c r="AE45" s="17"/>
      <c r="AF45" s="5"/>
      <c r="AG45" s="18"/>
      <c r="AH45" s="19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1"/>
      <c r="AT45" s="22"/>
      <c r="AU45" s="23"/>
      <c r="AV45" s="49"/>
      <c r="AW45" s="50"/>
      <c r="AX45" s="50"/>
      <c r="AY45" s="51"/>
      <c r="AZ45" s="49"/>
      <c r="BA45" s="50"/>
      <c r="BB45" s="50"/>
      <c r="BC45" s="51"/>
      <c r="BD45" s="151">
        <f>ROUND(H46*(1+AX43)+T46*(1+BB43),0)</f>
        <v>362</v>
      </c>
      <c r="BE45" s="29"/>
    </row>
    <row r="46" spans="1:57" s="140" customFormat="1" ht="16.5" customHeight="1">
      <c r="A46" s="13">
        <v>64</v>
      </c>
      <c r="B46" s="14">
        <v>2120</v>
      </c>
      <c r="C46" s="15" t="s">
        <v>125</v>
      </c>
      <c r="D46" s="194"/>
      <c r="E46" s="195"/>
      <c r="F46" s="195"/>
      <c r="G46" s="195"/>
      <c r="H46" s="205">
        <f>'単一日中早朝夜間'!L10</f>
        <v>196</v>
      </c>
      <c r="I46" s="205"/>
      <c r="J46" s="11" t="s">
        <v>905</v>
      </c>
      <c r="K46" s="11"/>
      <c r="L46" s="164"/>
      <c r="M46" s="164"/>
      <c r="N46" s="152"/>
      <c r="O46" s="213"/>
      <c r="P46" s="214"/>
      <c r="Q46" s="214"/>
      <c r="R46" s="214"/>
      <c r="S46" s="214"/>
      <c r="T46" s="205">
        <f>'単一日中早朝夜間'!L12-'単一日中早朝夜間'!L10</f>
        <v>78</v>
      </c>
      <c r="U46" s="205"/>
      <c r="V46" s="11" t="s">
        <v>905</v>
      </c>
      <c r="W46" s="11"/>
      <c r="X46" s="164"/>
      <c r="Y46" s="94"/>
      <c r="Z46" s="25"/>
      <c r="AA46" s="11"/>
      <c r="AB46" s="11"/>
      <c r="AC46" s="11"/>
      <c r="AD46" s="26"/>
      <c r="AE46" s="26"/>
      <c r="AF46" s="148"/>
      <c r="AG46" s="148"/>
      <c r="AH46" s="152"/>
      <c r="AI46" s="27" t="s">
        <v>870</v>
      </c>
      <c r="AJ46" s="11"/>
      <c r="AK46" s="11"/>
      <c r="AL46" s="11"/>
      <c r="AM46" s="11"/>
      <c r="AN46" s="11"/>
      <c r="AO46" s="11"/>
      <c r="AP46" s="11"/>
      <c r="AQ46" s="11"/>
      <c r="AR46" s="11"/>
      <c r="AS46" s="28" t="s">
        <v>501</v>
      </c>
      <c r="AT46" s="188">
        <v>1</v>
      </c>
      <c r="AU46" s="189"/>
      <c r="AV46" s="99"/>
      <c r="AW46" s="93"/>
      <c r="AX46" s="93"/>
      <c r="AY46" s="94"/>
      <c r="AZ46" s="99"/>
      <c r="BA46" s="93"/>
      <c r="BB46" s="93"/>
      <c r="BC46" s="94"/>
      <c r="BD46" s="154">
        <f>ROUND(H46*AT46*(1+AX43)+T46*AT46*(1+BB43),0)</f>
        <v>362</v>
      </c>
      <c r="BE46" s="98"/>
    </row>
    <row r="47" spans="1:25" ht="16.5" customHeight="1">
      <c r="A47" s="1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</row>
    <row r="48" spans="1:25" ht="16.5" customHeight="1">
      <c r="A48" s="1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</row>
    <row r="49" spans="1:22" ht="16.5" customHeight="1">
      <c r="A49" s="1"/>
      <c r="B49" s="130" t="s">
        <v>10</v>
      </c>
      <c r="C49" s="53"/>
      <c r="D49" s="140"/>
      <c r="E49" s="140"/>
      <c r="F49" s="140"/>
      <c r="G49" s="140"/>
      <c r="H49" s="140"/>
      <c r="I49" s="140"/>
      <c r="J49" s="140"/>
      <c r="K49" s="53"/>
      <c r="L49" s="53"/>
      <c r="M49" s="53"/>
      <c r="N49" s="53"/>
      <c r="O49" s="140"/>
      <c r="P49" s="140"/>
      <c r="Q49" s="140"/>
      <c r="R49" s="140"/>
      <c r="S49" s="140"/>
      <c r="T49" s="140"/>
      <c r="U49" s="140"/>
      <c r="V49" s="140"/>
    </row>
    <row r="50" spans="1:58" s="140" customFormat="1" ht="16.5" customHeight="1">
      <c r="A50" s="3" t="s">
        <v>493</v>
      </c>
      <c r="B50" s="141"/>
      <c r="C50" s="4" t="s">
        <v>894</v>
      </c>
      <c r="D50" s="142"/>
      <c r="E50" s="143"/>
      <c r="F50" s="143"/>
      <c r="G50" s="143"/>
      <c r="H50" s="143"/>
      <c r="I50" s="143"/>
      <c r="J50" s="143"/>
      <c r="K50" s="5"/>
      <c r="L50" s="5"/>
      <c r="M50" s="5"/>
      <c r="N50" s="5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5"/>
      <c r="AA50" s="143"/>
      <c r="AB50" s="215" t="s">
        <v>494</v>
      </c>
      <c r="AC50" s="215"/>
      <c r="AD50" s="215"/>
      <c r="AE50" s="215"/>
      <c r="AF50" s="143"/>
      <c r="AG50" s="144"/>
      <c r="AH50" s="144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7" t="s">
        <v>896</v>
      </c>
      <c r="BE50" s="7" t="s">
        <v>897</v>
      </c>
      <c r="BF50" s="146"/>
    </row>
    <row r="51" spans="1:58" s="140" customFormat="1" ht="16.5" customHeight="1">
      <c r="A51" s="8" t="s">
        <v>898</v>
      </c>
      <c r="B51" s="9" t="s">
        <v>899</v>
      </c>
      <c r="C51" s="10"/>
      <c r="D51" s="147"/>
      <c r="E51" s="148"/>
      <c r="F51" s="148"/>
      <c r="G51" s="148"/>
      <c r="H51" s="148"/>
      <c r="I51" s="148"/>
      <c r="J51" s="148"/>
      <c r="K51" s="11"/>
      <c r="L51" s="11"/>
      <c r="M51" s="11"/>
      <c r="N51" s="11"/>
      <c r="O51" s="159"/>
      <c r="P51" s="160"/>
      <c r="Q51" s="160"/>
      <c r="R51" s="160"/>
      <c r="S51" s="160"/>
      <c r="T51" s="59" t="s">
        <v>885</v>
      </c>
      <c r="U51" s="160"/>
      <c r="V51" s="160"/>
      <c r="W51" s="160"/>
      <c r="X51" s="160"/>
      <c r="Y51" s="161"/>
      <c r="Z51" s="11"/>
      <c r="AA51" s="148"/>
      <c r="AB51" s="148"/>
      <c r="AC51" s="148"/>
      <c r="AD51" s="148"/>
      <c r="AE51" s="149"/>
      <c r="AF51" s="148"/>
      <c r="AG51" s="149"/>
      <c r="AH51" s="149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2" t="s">
        <v>900</v>
      </c>
      <c r="BE51" s="12" t="s">
        <v>901</v>
      </c>
      <c r="BF51" s="146"/>
    </row>
    <row r="52" spans="1:57" s="140" customFormat="1" ht="16.5" customHeight="1">
      <c r="A52" s="13">
        <v>64</v>
      </c>
      <c r="B52" s="14">
        <v>2121</v>
      </c>
      <c r="C52" s="15" t="s">
        <v>126</v>
      </c>
      <c r="D52" s="216" t="s">
        <v>489</v>
      </c>
      <c r="E52" s="192" t="s">
        <v>475</v>
      </c>
      <c r="F52" s="193"/>
      <c r="G52" s="193"/>
      <c r="H52" s="193"/>
      <c r="I52" s="193"/>
      <c r="J52" s="150"/>
      <c r="K52" s="150"/>
      <c r="L52" s="150"/>
      <c r="M52" s="150"/>
      <c r="N52" s="16"/>
      <c r="O52" s="219" t="s">
        <v>490</v>
      </c>
      <c r="P52" s="209" t="s">
        <v>482</v>
      </c>
      <c r="Q52" s="210"/>
      <c r="R52" s="210"/>
      <c r="S52" s="210"/>
      <c r="T52" s="150"/>
      <c r="U52" s="150"/>
      <c r="V52" s="150"/>
      <c r="W52" s="150"/>
      <c r="X52" s="150"/>
      <c r="Y52" s="46"/>
      <c r="Z52" s="5"/>
      <c r="AA52" s="5"/>
      <c r="AB52" s="5"/>
      <c r="AC52" s="5"/>
      <c r="AD52" s="17"/>
      <c r="AE52" s="17"/>
      <c r="AF52" s="5"/>
      <c r="AG52" s="18"/>
      <c r="AH52" s="19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1"/>
      <c r="AT52" s="22"/>
      <c r="AU52" s="23"/>
      <c r="AV52" s="44"/>
      <c r="AW52" s="45"/>
      <c r="AX52" s="45"/>
      <c r="AY52" s="45"/>
      <c r="AZ52" s="45"/>
      <c r="BA52" s="45"/>
      <c r="BB52" s="45"/>
      <c r="BC52" s="46"/>
      <c r="BD52" s="151">
        <f>ROUND(T53*(1+AZ55),0)</f>
        <v>137</v>
      </c>
      <c r="BE52" s="24" t="s">
        <v>496</v>
      </c>
    </row>
    <row r="53" spans="1:57" s="140" customFormat="1" ht="16.5" customHeight="1">
      <c r="A53" s="13">
        <v>64</v>
      </c>
      <c r="B53" s="14">
        <v>2122</v>
      </c>
      <c r="C53" s="15" t="s">
        <v>127</v>
      </c>
      <c r="D53" s="217"/>
      <c r="E53" s="207"/>
      <c r="F53" s="208"/>
      <c r="G53" s="208"/>
      <c r="H53" s="208"/>
      <c r="I53" s="208"/>
      <c r="J53" s="168"/>
      <c r="K53" s="168"/>
      <c r="L53" s="168"/>
      <c r="M53" s="168"/>
      <c r="N53" s="155"/>
      <c r="O53" s="220"/>
      <c r="P53" s="213"/>
      <c r="Q53" s="214"/>
      <c r="R53" s="214"/>
      <c r="S53" s="214"/>
      <c r="T53" s="206">
        <f>'単一日中早朝夜間'!L10-'単一日中早朝夜間'!L8</f>
        <v>91</v>
      </c>
      <c r="U53" s="206"/>
      <c r="V53" s="32" t="s">
        <v>905</v>
      </c>
      <c r="W53" s="32"/>
      <c r="X53" s="168"/>
      <c r="Y53" s="48"/>
      <c r="Z53" s="25"/>
      <c r="AA53" s="11"/>
      <c r="AB53" s="11"/>
      <c r="AC53" s="11"/>
      <c r="AD53" s="26"/>
      <c r="AE53" s="26"/>
      <c r="AF53" s="148"/>
      <c r="AG53" s="148"/>
      <c r="AH53" s="152"/>
      <c r="AI53" s="27" t="s">
        <v>870</v>
      </c>
      <c r="AJ53" s="11"/>
      <c r="AK53" s="11"/>
      <c r="AL53" s="11"/>
      <c r="AM53" s="11"/>
      <c r="AN53" s="11"/>
      <c r="AO53" s="11"/>
      <c r="AP53" s="11"/>
      <c r="AQ53" s="11"/>
      <c r="AR53" s="11"/>
      <c r="AS53" s="28" t="s">
        <v>501</v>
      </c>
      <c r="AT53" s="188">
        <v>1</v>
      </c>
      <c r="AU53" s="189"/>
      <c r="AV53" s="47"/>
      <c r="AW53" s="39"/>
      <c r="AX53" s="39"/>
      <c r="AY53" s="39"/>
      <c r="AZ53" s="39"/>
      <c r="BA53" s="39"/>
      <c r="BB53" s="39"/>
      <c r="BC53" s="48"/>
      <c r="BD53" s="151">
        <f>ROUND(T53*AT53*(1+AZ55),0)</f>
        <v>137</v>
      </c>
      <c r="BE53" s="29"/>
    </row>
    <row r="54" spans="1:57" s="140" customFormat="1" ht="16.5" customHeight="1">
      <c r="A54" s="13">
        <v>64</v>
      </c>
      <c r="B54" s="14">
        <v>2123</v>
      </c>
      <c r="C54" s="15" t="s">
        <v>128</v>
      </c>
      <c r="D54" s="217"/>
      <c r="E54" s="31"/>
      <c r="F54" s="31"/>
      <c r="G54" s="31"/>
      <c r="H54" s="163"/>
      <c r="I54" s="163"/>
      <c r="J54" s="163"/>
      <c r="K54" s="32"/>
      <c r="L54" s="32"/>
      <c r="M54" s="32"/>
      <c r="N54" s="33"/>
      <c r="O54" s="220"/>
      <c r="P54" s="209" t="s">
        <v>483</v>
      </c>
      <c r="Q54" s="210"/>
      <c r="R54" s="210"/>
      <c r="S54" s="210"/>
      <c r="T54" s="150"/>
      <c r="U54" s="150"/>
      <c r="V54" s="150"/>
      <c r="W54" s="150"/>
      <c r="X54" s="150"/>
      <c r="Y54" s="46"/>
      <c r="Z54" s="5"/>
      <c r="AA54" s="5"/>
      <c r="AB54" s="5"/>
      <c r="AC54" s="5"/>
      <c r="AD54" s="17"/>
      <c r="AE54" s="17"/>
      <c r="AF54" s="5"/>
      <c r="AG54" s="18"/>
      <c r="AH54" s="19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1"/>
      <c r="AT54" s="22"/>
      <c r="AU54" s="23"/>
      <c r="AV54" s="49"/>
      <c r="AX54" s="114" t="s">
        <v>965</v>
      </c>
      <c r="AY54" s="114"/>
      <c r="AZ54" s="114"/>
      <c r="BA54" s="50"/>
      <c r="BB54" s="50"/>
      <c r="BC54" s="51"/>
      <c r="BD54" s="151">
        <f>ROUND(T55*(1+AZ55),0)</f>
        <v>254</v>
      </c>
      <c r="BE54" s="29"/>
    </row>
    <row r="55" spans="1:57" s="140" customFormat="1" ht="16.5" customHeight="1">
      <c r="A55" s="13">
        <v>64</v>
      </c>
      <c r="B55" s="14">
        <v>2124</v>
      </c>
      <c r="C55" s="15" t="s">
        <v>129</v>
      </c>
      <c r="D55" s="217"/>
      <c r="E55" s="31"/>
      <c r="F55" s="31"/>
      <c r="G55" s="31"/>
      <c r="H55" s="163"/>
      <c r="I55" s="163"/>
      <c r="J55" s="163"/>
      <c r="K55" s="32"/>
      <c r="L55" s="32"/>
      <c r="M55" s="32"/>
      <c r="N55" s="33"/>
      <c r="O55" s="220"/>
      <c r="P55" s="213"/>
      <c r="Q55" s="214"/>
      <c r="R55" s="214"/>
      <c r="S55" s="214"/>
      <c r="T55" s="206">
        <f>'単一日中早朝夜間'!L12-'単一日中早朝夜間'!L8</f>
        <v>169</v>
      </c>
      <c r="U55" s="206"/>
      <c r="V55" s="32" t="s">
        <v>905</v>
      </c>
      <c r="W55" s="32"/>
      <c r="X55" s="168"/>
      <c r="Y55" s="48"/>
      <c r="Z55" s="25"/>
      <c r="AA55" s="11"/>
      <c r="AB55" s="11"/>
      <c r="AC55" s="11"/>
      <c r="AD55" s="26"/>
      <c r="AE55" s="26"/>
      <c r="AF55" s="148"/>
      <c r="AG55" s="148"/>
      <c r="AH55" s="152"/>
      <c r="AI55" s="27" t="s">
        <v>870</v>
      </c>
      <c r="AJ55" s="11"/>
      <c r="AK55" s="11"/>
      <c r="AL55" s="11"/>
      <c r="AM55" s="11"/>
      <c r="AN55" s="11"/>
      <c r="AO55" s="11"/>
      <c r="AP55" s="11"/>
      <c r="AQ55" s="11"/>
      <c r="AR55" s="11"/>
      <c r="AS55" s="28" t="s">
        <v>497</v>
      </c>
      <c r="AT55" s="188">
        <v>1</v>
      </c>
      <c r="AU55" s="189"/>
      <c r="AV55" s="47"/>
      <c r="AW55" s="114"/>
      <c r="AX55" s="66" t="s">
        <v>502</v>
      </c>
      <c r="AY55" s="68" t="s">
        <v>576</v>
      </c>
      <c r="AZ55" s="204">
        <v>0.5</v>
      </c>
      <c r="BA55" s="204"/>
      <c r="BB55" s="39"/>
      <c r="BC55" s="48"/>
      <c r="BD55" s="151">
        <f>ROUND(T55*AT55*(1+AZ55),0)</f>
        <v>254</v>
      </c>
      <c r="BE55" s="29"/>
    </row>
    <row r="56" spans="1:57" s="140" customFormat="1" ht="16.5" customHeight="1">
      <c r="A56" s="13">
        <v>64</v>
      </c>
      <c r="B56" s="14">
        <v>2125</v>
      </c>
      <c r="C56" s="15" t="s">
        <v>130</v>
      </c>
      <c r="D56" s="217"/>
      <c r="E56" s="192" t="s">
        <v>619</v>
      </c>
      <c r="F56" s="193"/>
      <c r="G56" s="193"/>
      <c r="H56" s="193"/>
      <c r="I56" s="193"/>
      <c r="J56" s="80"/>
      <c r="K56" s="80"/>
      <c r="L56" s="80"/>
      <c r="M56" s="80"/>
      <c r="N56" s="16"/>
      <c r="O56" s="220"/>
      <c r="P56" s="209" t="s">
        <v>482</v>
      </c>
      <c r="Q56" s="210"/>
      <c r="R56" s="210"/>
      <c r="S56" s="210"/>
      <c r="T56" s="150"/>
      <c r="U56" s="150"/>
      <c r="V56" s="150"/>
      <c r="W56" s="150"/>
      <c r="X56" s="150"/>
      <c r="Y56" s="46"/>
      <c r="Z56" s="5"/>
      <c r="AA56" s="5"/>
      <c r="AB56" s="5"/>
      <c r="AC56" s="5"/>
      <c r="AD56" s="17"/>
      <c r="AE56" s="17"/>
      <c r="AF56" s="5"/>
      <c r="AG56" s="18"/>
      <c r="AH56" s="19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1"/>
      <c r="AT56" s="22"/>
      <c r="AU56" s="23"/>
      <c r="AV56" s="49"/>
      <c r="AX56" s="66"/>
      <c r="AY56" s="66"/>
      <c r="AZ56" s="146"/>
      <c r="BA56" s="35" t="s">
        <v>931</v>
      </c>
      <c r="BB56" s="50"/>
      <c r="BC56" s="51"/>
      <c r="BD56" s="151">
        <f>ROUND(T57*(1+AZ55),0)</f>
        <v>117</v>
      </c>
      <c r="BE56" s="29"/>
    </row>
    <row r="57" spans="1:57" s="140" customFormat="1" ht="16.5" customHeight="1">
      <c r="A57" s="13">
        <v>64</v>
      </c>
      <c r="B57" s="14">
        <v>2126</v>
      </c>
      <c r="C57" s="15" t="s">
        <v>131</v>
      </c>
      <c r="D57" s="218"/>
      <c r="E57" s="194"/>
      <c r="F57" s="195"/>
      <c r="G57" s="195"/>
      <c r="H57" s="195"/>
      <c r="I57" s="195"/>
      <c r="J57" s="101"/>
      <c r="K57" s="101"/>
      <c r="L57" s="101"/>
      <c r="M57" s="101"/>
      <c r="N57" s="152"/>
      <c r="O57" s="221"/>
      <c r="P57" s="213"/>
      <c r="Q57" s="214"/>
      <c r="R57" s="214"/>
      <c r="S57" s="214"/>
      <c r="T57" s="205">
        <f>'単一日中早朝夜間'!L12-'単一日中早朝夜間'!L10</f>
        <v>78</v>
      </c>
      <c r="U57" s="205"/>
      <c r="V57" s="11" t="s">
        <v>905</v>
      </c>
      <c r="W57" s="11"/>
      <c r="X57" s="164"/>
      <c r="Y57" s="94"/>
      <c r="Z57" s="25"/>
      <c r="AA57" s="11"/>
      <c r="AB57" s="11"/>
      <c r="AC57" s="11"/>
      <c r="AD57" s="26"/>
      <c r="AE57" s="26"/>
      <c r="AF57" s="148"/>
      <c r="AG57" s="148"/>
      <c r="AH57" s="152"/>
      <c r="AI57" s="27" t="s">
        <v>870</v>
      </c>
      <c r="AJ57" s="11"/>
      <c r="AK57" s="11"/>
      <c r="AL57" s="11"/>
      <c r="AM57" s="11"/>
      <c r="AN57" s="11"/>
      <c r="AO57" s="11"/>
      <c r="AP57" s="11"/>
      <c r="AQ57" s="11"/>
      <c r="AR57" s="11"/>
      <c r="AS57" s="28" t="s">
        <v>501</v>
      </c>
      <c r="AT57" s="188">
        <v>1</v>
      </c>
      <c r="AU57" s="189"/>
      <c r="AV57" s="99"/>
      <c r="AW57" s="148"/>
      <c r="AX57" s="148"/>
      <c r="AY57" s="148"/>
      <c r="AZ57" s="148"/>
      <c r="BA57" s="93"/>
      <c r="BB57" s="93"/>
      <c r="BC57" s="94"/>
      <c r="BD57" s="154">
        <f>ROUND(T57*AT57*(1+AZ55),0)</f>
        <v>117</v>
      </c>
      <c r="BE57" s="98"/>
    </row>
    <row r="74" spans="1:25" ht="16.5" customHeight="1">
      <c r="A74" s="1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</row>
    <row r="75" spans="1:57" s="140" customFormat="1" ht="16.5" customHeight="1">
      <c r="A75" s="37"/>
      <c r="B75" s="37"/>
      <c r="C75" s="32"/>
      <c r="D75" s="32"/>
      <c r="E75" s="32"/>
      <c r="F75" s="32"/>
      <c r="G75" s="32"/>
      <c r="H75" s="32"/>
      <c r="I75" s="32"/>
      <c r="J75" s="38"/>
      <c r="K75" s="32"/>
      <c r="L75" s="32"/>
      <c r="M75" s="32"/>
      <c r="N75" s="32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32"/>
      <c r="AA75" s="32"/>
      <c r="AB75" s="32"/>
      <c r="AC75" s="32"/>
      <c r="AD75" s="32"/>
      <c r="AE75" s="35"/>
      <c r="AF75" s="32"/>
      <c r="AG75" s="39"/>
      <c r="AH75" s="40"/>
      <c r="AI75" s="32"/>
      <c r="AJ75" s="32"/>
      <c r="AK75" s="32"/>
      <c r="AL75" s="39"/>
      <c r="AM75" s="40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41"/>
      <c r="BE75" s="146"/>
    </row>
    <row r="76" spans="1:57" s="140" customFormat="1" ht="16.5" customHeight="1">
      <c r="A76" s="37"/>
      <c r="B76" s="37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32"/>
      <c r="AA76" s="32"/>
      <c r="AB76" s="32"/>
      <c r="AC76" s="32"/>
      <c r="AD76" s="32"/>
      <c r="AE76" s="35"/>
      <c r="AF76" s="32"/>
      <c r="AG76" s="35"/>
      <c r="AH76" s="40"/>
      <c r="AI76" s="32"/>
      <c r="AJ76" s="32"/>
      <c r="AK76" s="32"/>
      <c r="AL76" s="39"/>
      <c r="AM76" s="40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41"/>
      <c r="BE76" s="146"/>
    </row>
    <row r="77" spans="1:57" s="140" customFormat="1" ht="16.5" customHeight="1">
      <c r="A77" s="37"/>
      <c r="B77" s="37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32"/>
      <c r="AA77" s="32"/>
      <c r="AB77" s="32"/>
      <c r="AC77" s="32"/>
      <c r="AD77" s="32"/>
      <c r="AE77" s="35"/>
      <c r="AF77" s="32"/>
      <c r="AG77" s="35"/>
      <c r="AH77" s="40"/>
      <c r="AI77" s="32"/>
      <c r="AJ77" s="32"/>
      <c r="AK77" s="32"/>
      <c r="AL77" s="42"/>
      <c r="AM77" s="4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41"/>
      <c r="BE77" s="146"/>
    </row>
    <row r="78" spans="1:57" s="140" customFormat="1" ht="16.5" customHeight="1">
      <c r="A78" s="37"/>
      <c r="B78" s="37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32"/>
      <c r="AA78" s="32"/>
      <c r="AB78" s="32"/>
      <c r="AC78" s="32"/>
      <c r="AD78" s="43"/>
      <c r="AE78" s="157"/>
      <c r="AF78" s="146"/>
      <c r="AG78" s="157"/>
      <c r="AH78" s="40"/>
      <c r="AI78" s="32"/>
      <c r="AJ78" s="32"/>
      <c r="AK78" s="32"/>
      <c r="AL78" s="39"/>
      <c r="AM78" s="40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41"/>
      <c r="BE78" s="146"/>
    </row>
    <row r="79" spans="1:57" s="140" customFormat="1" ht="16.5" customHeight="1">
      <c r="A79" s="37"/>
      <c r="B79" s="37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32"/>
      <c r="AA79" s="32"/>
      <c r="AB79" s="32"/>
      <c r="AC79" s="32"/>
      <c r="AD79" s="35"/>
      <c r="AE79" s="39"/>
      <c r="AF79" s="32"/>
      <c r="AG79" s="35"/>
      <c r="AH79" s="40"/>
      <c r="AI79" s="32"/>
      <c r="AJ79" s="32"/>
      <c r="AK79" s="32"/>
      <c r="AL79" s="39"/>
      <c r="AM79" s="40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41"/>
      <c r="BE79" s="146"/>
    </row>
    <row r="80" spans="1:57" s="140" customFormat="1" ht="16.5" customHeight="1">
      <c r="A80" s="37"/>
      <c r="B80" s="37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32"/>
      <c r="AA80" s="32"/>
      <c r="AB80" s="32"/>
      <c r="AC80" s="32"/>
      <c r="AD80" s="32"/>
      <c r="AE80" s="35"/>
      <c r="AF80" s="32"/>
      <c r="AG80" s="35"/>
      <c r="AH80" s="40"/>
      <c r="AI80" s="32"/>
      <c r="AJ80" s="32"/>
      <c r="AK80" s="32"/>
      <c r="AL80" s="42"/>
      <c r="AM80" s="4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41"/>
      <c r="BE80" s="146"/>
    </row>
    <row r="81" spans="1:57" s="140" customFormat="1" ht="16.5" customHeight="1">
      <c r="A81" s="37"/>
      <c r="B81" s="37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32"/>
      <c r="AA81" s="32"/>
      <c r="AB81" s="32"/>
      <c r="AC81" s="32"/>
      <c r="AD81" s="32"/>
      <c r="AE81" s="35"/>
      <c r="AF81" s="32"/>
      <c r="AG81" s="39"/>
      <c r="AH81" s="40"/>
      <c r="AI81" s="32"/>
      <c r="AJ81" s="32"/>
      <c r="AK81" s="32"/>
      <c r="AL81" s="39"/>
      <c r="AM81" s="40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41"/>
      <c r="BE81" s="146"/>
    </row>
    <row r="82" spans="15:25" ht="16.5" customHeight="1"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</row>
    <row r="83" spans="15:25" ht="16.5" customHeight="1"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5:25" ht="16.5" customHeight="1"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5:25" ht="16.5" customHeight="1"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</row>
    <row r="86" spans="15:25" ht="16.5" customHeight="1"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5:25" ht="16.5" customHeight="1"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5:25" ht="16.5" customHeight="1"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15:25" ht="16.5" customHeight="1"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</sheetData>
  <sheetProtection/>
  <mergeCells count="71">
    <mergeCell ref="AT53:AU53"/>
    <mergeCell ref="P54:S55"/>
    <mergeCell ref="T55:U55"/>
    <mergeCell ref="AT55:AU55"/>
    <mergeCell ref="AZ55:BA55"/>
    <mergeCell ref="E56:I57"/>
    <mergeCell ref="P56:S57"/>
    <mergeCell ref="T57:U57"/>
    <mergeCell ref="AT57:AU57"/>
    <mergeCell ref="AB50:AE50"/>
    <mergeCell ref="D52:D57"/>
    <mergeCell ref="E52:I53"/>
    <mergeCell ref="O52:O57"/>
    <mergeCell ref="P52:S53"/>
    <mergeCell ref="T53:U53"/>
    <mergeCell ref="D45:G46"/>
    <mergeCell ref="O45:S46"/>
    <mergeCell ref="H46:I46"/>
    <mergeCell ref="T46:U46"/>
    <mergeCell ref="AT42:AU42"/>
    <mergeCell ref="O43:S44"/>
    <mergeCell ref="AT46:AU46"/>
    <mergeCell ref="T44:U44"/>
    <mergeCell ref="AT44:AU44"/>
    <mergeCell ref="AB39:AE39"/>
    <mergeCell ref="D41:G42"/>
    <mergeCell ref="O41:S42"/>
    <mergeCell ref="H42:I42"/>
    <mergeCell ref="T42:U42"/>
    <mergeCell ref="O18:S19"/>
    <mergeCell ref="O20:S21"/>
    <mergeCell ref="O22:S23"/>
    <mergeCell ref="H31:I31"/>
    <mergeCell ref="D22:G23"/>
    <mergeCell ref="AX43:AY43"/>
    <mergeCell ref="BB43:BC43"/>
    <mergeCell ref="D11:G12"/>
    <mergeCell ref="O11:S12"/>
    <mergeCell ref="AB5:AE5"/>
    <mergeCell ref="AB16:AE16"/>
    <mergeCell ref="H23:I23"/>
    <mergeCell ref="H8:I8"/>
    <mergeCell ref="T8:U8"/>
    <mergeCell ref="H19:I19"/>
    <mergeCell ref="D18:G19"/>
    <mergeCell ref="AT8:AU8"/>
    <mergeCell ref="AT10:AU10"/>
    <mergeCell ref="AT19:AU19"/>
    <mergeCell ref="T10:U10"/>
    <mergeCell ref="T12:U12"/>
    <mergeCell ref="D7:G8"/>
    <mergeCell ref="O9:S10"/>
    <mergeCell ref="O7:S8"/>
    <mergeCell ref="AT12:AU12"/>
    <mergeCell ref="H12:I12"/>
    <mergeCell ref="AT23:AU23"/>
    <mergeCell ref="AT33:AU33"/>
    <mergeCell ref="T31:U31"/>
    <mergeCell ref="T33:U33"/>
    <mergeCell ref="AT21:AU21"/>
    <mergeCell ref="T19:U19"/>
    <mergeCell ref="AX9:AY9"/>
    <mergeCell ref="BB9:BC9"/>
    <mergeCell ref="AZ21:BA21"/>
    <mergeCell ref="AZ33:BA33"/>
    <mergeCell ref="H35:I35"/>
    <mergeCell ref="AT35:AU35"/>
    <mergeCell ref="T35:U35"/>
    <mergeCell ref="T21:U21"/>
    <mergeCell ref="T23:U23"/>
    <mergeCell ref="AT31:AU31"/>
  </mergeCells>
  <printOptions horizontalCentered="1" verticalCentered="1"/>
  <pageMargins left="0.7874015748031497" right="0.3937007874015748" top="0.3937007874015748" bottom="0.3937007874015748" header="0.5118110236220472" footer="0.31496062992125984"/>
  <pageSetup blackAndWhite="1" firstPageNumber="15" useFirstPageNumber="1" horizontalDpi="600" verticalDpi="600" orientation="portrait" paperSize="9" scale="48" r:id="rId1"/>
  <headerFooter alignWithMargins="0">
    <oddFooter>&amp;C&amp;P</oddFooter>
  </headerFooter>
  <rowBreaks count="1" manualBreakCount="1">
    <brk id="74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BB40"/>
  <sheetViews>
    <sheetView zoomScale="85" zoomScaleNormal="85" zoomScaleSheetLayoutView="75" workbookViewId="0" topLeftCell="A4">
      <selection activeCell="AZ16" sqref="AZ16"/>
    </sheetView>
  </sheetViews>
  <sheetFormatPr defaultColWidth="9.00390625" defaultRowHeight="16.5" customHeight="1"/>
  <cols>
    <col min="1" max="1" width="4.625" style="138" customWidth="1"/>
    <col min="2" max="2" width="7.625" style="138" customWidth="1"/>
    <col min="3" max="3" width="35.625" style="2" customWidth="1"/>
    <col min="4" max="5" width="3.625" style="138" customWidth="1"/>
    <col min="6" max="9" width="2.375" style="138" customWidth="1"/>
    <col min="10" max="10" width="3.625" style="138" customWidth="1"/>
    <col min="11" max="11" width="3.625" style="2" customWidth="1"/>
    <col min="12" max="14" width="2.375" style="2" customWidth="1"/>
    <col min="15" max="15" width="2.375" style="138" customWidth="1"/>
    <col min="16" max="17" width="3.625" style="138" customWidth="1"/>
    <col min="18" max="25" width="2.375" style="138" customWidth="1"/>
    <col min="26" max="26" width="2.375" style="2" customWidth="1"/>
    <col min="27" max="30" width="2.375" style="138" customWidth="1"/>
    <col min="31" max="31" width="2.375" style="139" customWidth="1"/>
    <col min="32" max="32" width="2.375" style="138" customWidth="1"/>
    <col min="33" max="34" width="2.375" style="139" customWidth="1"/>
    <col min="35" max="51" width="2.375" style="138" customWidth="1"/>
    <col min="52" max="53" width="8.625" style="138" customWidth="1"/>
    <col min="54" max="54" width="2.75390625" style="138" customWidth="1"/>
    <col min="55" max="16384" width="9.00390625" style="138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38" ht="16.5" customHeight="1">
      <c r="A4" s="1"/>
      <c r="B4" s="130" t="s">
        <v>11</v>
      </c>
      <c r="C4" s="53"/>
      <c r="D4" s="140"/>
      <c r="E4" s="140"/>
      <c r="F4" s="140"/>
      <c r="G4" s="140"/>
      <c r="H4" s="140"/>
      <c r="I4" s="140"/>
      <c r="J4" s="140"/>
      <c r="K4" s="53"/>
      <c r="L4" s="53"/>
      <c r="M4" s="53"/>
      <c r="N4" s="53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53"/>
      <c r="AA4" s="140"/>
      <c r="AB4" s="140"/>
      <c r="AC4" s="140"/>
      <c r="AD4" s="140"/>
      <c r="AE4" s="169"/>
      <c r="AF4" s="140"/>
      <c r="AG4" s="169"/>
      <c r="AH4" s="169"/>
      <c r="AI4" s="140"/>
      <c r="AJ4" s="140"/>
      <c r="AK4" s="140"/>
      <c r="AL4" s="140"/>
    </row>
    <row r="5" spans="1:54" s="140" customFormat="1" ht="16.5" customHeight="1">
      <c r="A5" s="3" t="s">
        <v>493</v>
      </c>
      <c r="B5" s="141"/>
      <c r="C5" s="4" t="s">
        <v>894</v>
      </c>
      <c r="D5" s="142"/>
      <c r="E5" s="143"/>
      <c r="F5" s="143"/>
      <c r="G5" s="143"/>
      <c r="H5" s="143"/>
      <c r="I5" s="143"/>
      <c r="J5" s="143"/>
      <c r="K5" s="5"/>
      <c r="L5" s="5"/>
      <c r="M5" s="5"/>
      <c r="N5" s="5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215" t="s">
        <v>494</v>
      </c>
      <c r="AA5" s="215"/>
      <c r="AB5" s="215"/>
      <c r="AC5" s="215"/>
      <c r="AD5" s="6"/>
      <c r="AE5" s="144"/>
      <c r="AF5" s="143"/>
      <c r="AG5" s="144"/>
      <c r="AH5" s="144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7" t="s">
        <v>896</v>
      </c>
      <c r="BA5" s="7" t="s">
        <v>897</v>
      </c>
      <c r="BB5" s="146"/>
    </row>
    <row r="6" spans="1:54" s="140" customFormat="1" ht="16.5" customHeight="1">
      <c r="A6" s="8" t="s">
        <v>898</v>
      </c>
      <c r="B6" s="9" t="s">
        <v>899</v>
      </c>
      <c r="C6" s="10"/>
      <c r="D6" s="159"/>
      <c r="E6" s="160"/>
      <c r="F6" s="225" t="s">
        <v>885</v>
      </c>
      <c r="G6" s="225"/>
      <c r="H6" s="160"/>
      <c r="I6" s="161"/>
      <c r="J6" s="160"/>
      <c r="K6" s="60"/>
      <c r="L6" s="225" t="s">
        <v>495</v>
      </c>
      <c r="M6" s="225"/>
      <c r="N6" s="60"/>
      <c r="O6" s="161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1"/>
      <c r="AA6" s="148"/>
      <c r="AB6" s="148"/>
      <c r="AC6" s="148"/>
      <c r="AD6" s="148"/>
      <c r="AE6" s="149"/>
      <c r="AF6" s="148"/>
      <c r="AG6" s="149"/>
      <c r="AH6" s="149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2" t="s">
        <v>900</v>
      </c>
      <c r="BA6" s="12" t="s">
        <v>901</v>
      </c>
      <c r="BB6" s="146"/>
    </row>
    <row r="7" spans="1:53" s="140" customFormat="1" ht="16.5" customHeight="1">
      <c r="A7" s="13">
        <v>64</v>
      </c>
      <c r="B7" s="14">
        <v>2127</v>
      </c>
      <c r="C7" s="15" t="s">
        <v>132</v>
      </c>
      <c r="D7" s="226" t="s">
        <v>475</v>
      </c>
      <c r="E7" s="227"/>
      <c r="F7" s="150"/>
      <c r="G7" s="150"/>
      <c r="H7" s="150"/>
      <c r="I7" s="153"/>
      <c r="J7" s="192" t="s">
        <v>615</v>
      </c>
      <c r="K7" s="193"/>
      <c r="L7" s="85"/>
      <c r="M7" s="85"/>
      <c r="N7" s="85"/>
      <c r="O7" s="86"/>
      <c r="P7" s="209" t="s">
        <v>476</v>
      </c>
      <c r="Q7" s="210"/>
      <c r="R7" s="150"/>
      <c r="S7" s="150"/>
      <c r="T7" s="150"/>
      <c r="U7" s="153"/>
      <c r="V7" s="5"/>
      <c r="W7" s="5"/>
      <c r="X7" s="5"/>
      <c r="Y7" s="5"/>
      <c r="Z7" s="17"/>
      <c r="AA7" s="17"/>
      <c r="AB7" s="5"/>
      <c r="AC7" s="18"/>
      <c r="AD7" s="19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1"/>
      <c r="AP7" s="22"/>
      <c r="AQ7" s="23"/>
      <c r="AR7" s="3" t="s">
        <v>965</v>
      </c>
      <c r="AS7" s="6"/>
      <c r="AT7" s="6"/>
      <c r="AU7" s="91"/>
      <c r="AV7" s="88" t="s">
        <v>966</v>
      </c>
      <c r="AW7" s="89"/>
      <c r="AX7" s="89"/>
      <c r="AY7" s="90"/>
      <c r="AZ7" s="151">
        <f>ROUND(F8*(1+AT8)+L8*(1+AX8)+R8,0)</f>
        <v>349</v>
      </c>
      <c r="BA7" s="24" t="s">
        <v>887</v>
      </c>
    </row>
    <row r="8" spans="1:53" s="140" customFormat="1" ht="19.5" customHeight="1">
      <c r="A8" s="13">
        <v>64</v>
      </c>
      <c r="B8" s="14">
        <v>2128</v>
      </c>
      <c r="C8" s="15" t="s">
        <v>133</v>
      </c>
      <c r="D8" s="228"/>
      <c r="E8" s="229"/>
      <c r="F8" s="205">
        <f>'単一日中早朝夜間'!L8</f>
        <v>105</v>
      </c>
      <c r="G8" s="205"/>
      <c r="H8" s="11" t="s">
        <v>905</v>
      </c>
      <c r="I8" s="148"/>
      <c r="J8" s="194"/>
      <c r="K8" s="195"/>
      <c r="L8" s="205">
        <f>'単一日中早朝夜間'!L10-'単一日中早朝夜間'!L8</f>
        <v>91</v>
      </c>
      <c r="M8" s="205"/>
      <c r="N8" s="11" t="s">
        <v>905</v>
      </c>
      <c r="O8" s="148"/>
      <c r="P8" s="213"/>
      <c r="Q8" s="214"/>
      <c r="R8" s="205">
        <f>'単一日中早朝夜間'!L12-'単一日中早朝夜間'!L10</f>
        <v>78</v>
      </c>
      <c r="S8" s="205"/>
      <c r="T8" s="11" t="s">
        <v>905</v>
      </c>
      <c r="U8" s="148"/>
      <c r="V8" s="25"/>
      <c r="W8" s="11"/>
      <c r="X8" s="11"/>
      <c r="Y8" s="11"/>
      <c r="Z8" s="26"/>
      <c r="AA8" s="26"/>
      <c r="AB8" s="148"/>
      <c r="AC8" s="148"/>
      <c r="AD8" s="152"/>
      <c r="AE8" s="27" t="s">
        <v>869</v>
      </c>
      <c r="AF8" s="11"/>
      <c r="AG8" s="11"/>
      <c r="AH8" s="11"/>
      <c r="AI8" s="11"/>
      <c r="AJ8" s="11"/>
      <c r="AK8" s="11"/>
      <c r="AL8" s="11"/>
      <c r="AM8" s="11"/>
      <c r="AN8" s="11"/>
      <c r="AO8" s="28" t="s">
        <v>497</v>
      </c>
      <c r="AP8" s="188">
        <v>1</v>
      </c>
      <c r="AQ8" s="189"/>
      <c r="AR8" s="147" t="s">
        <v>502</v>
      </c>
      <c r="AS8" s="28" t="s">
        <v>576</v>
      </c>
      <c r="AT8" s="223">
        <v>0.5</v>
      </c>
      <c r="AU8" s="224"/>
      <c r="AV8" s="106" t="s">
        <v>549</v>
      </c>
      <c r="AW8" s="28" t="s">
        <v>576</v>
      </c>
      <c r="AX8" s="223">
        <v>0.25</v>
      </c>
      <c r="AY8" s="224"/>
      <c r="AZ8" s="154">
        <f>ROUND(F8*AP8*(1+AT8)+L8*AP8*(1+AX8)+R8,0)</f>
        <v>349</v>
      </c>
      <c r="BA8" s="98"/>
    </row>
    <row r="9" spans="1:53" s="140" customFormat="1" ht="16.5" customHeight="1">
      <c r="A9" s="37"/>
      <c r="B9" s="37"/>
      <c r="C9" s="32"/>
      <c r="D9" s="31"/>
      <c r="E9" s="31"/>
      <c r="F9" s="31"/>
      <c r="G9" s="146"/>
      <c r="H9" s="146"/>
      <c r="I9" s="146"/>
      <c r="J9" s="146"/>
      <c r="K9" s="146"/>
      <c r="L9" s="146"/>
      <c r="M9" s="32"/>
      <c r="N9" s="39"/>
      <c r="O9" s="146"/>
      <c r="P9" s="39"/>
      <c r="Q9" s="39"/>
      <c r="R9" s="39"/>
      <c r="S9" s="39"/>
      <c r="T9" s="39"/>
      <c r="U9" s="39"/>
      <c r="V9" s="78"/>
      <c r="W9" s="78"/>
      <c r="X9" s="78"/>
      <c r="Y9" s="78"/>
      <c r="Z9" s="78"/>
      <c r="AA9" s="78"/>
      <c r="AB9" s="35"/>
      <c r="AC9" s="74"/>
      <c r="AD9" s="74"/>
      <c r="AE9" s="79"/>
      <c r="AF9" s="32"/>
      <c r="AG9" s="32"/>
      <c r="AH9" s="32"/>
      <c r="AI9" s="32"/>
      <c r="AJ9" s="32"/>
      <c r="AK9" s="32"/>
      <c r="AL9" s="32"/>
      <c r="AM9" s="32"/>
      <c r="AN9" s="32"/>
      <c r="AO9" s="35"/>
      <c r="AP9" s="39"/>
      <c r="AQ9" s="39"/>
      <c r="AR9" s="146"/>
      <c r="AS9" s="146"/>
      <c r="AT9" s="146"/>
      <c r="AU9" s="35"/>
      <c r="AV9" s="39"/>
      <c r="AW9" s="39"/>
      <c r="AX9" s="39"/>
      <c r="AY9" s="35"/>
      <c r="AZ9" s="41"/>
      <c r="BA9" s="68"/>
    </row>
    <row r="10" spans="1:53" s="140" customFormat="1" ht="16.5" customHeight="1">
      <c r="A10" s="37"/>
      <c r="B10" s="37"/>
      <c r="C10" s="32"/>
      <c r="D10" s="31"/>
      <c r="E10" s="31"/>
      <c r="F10" s="31"/>
      <c r="G10" s="146"/>
      <c r="H10" s="146"/>
      <c r="I10" s="146"/>
      <c r="J10" s="146"/>
      <c r="K10" s="146"/>
      <c r="L10" s="146"/>
      <c r="M10" s="34"/>
      <c r="N10" s="39"/>
      <c r="O10" s="146"/>
      <c r="P10" s="39"/>
      <c r="Q10" s="39"/>
      <c r="R10" s="39"/>
      <c r="S10" s="39"/>
      <c r="T10" s="39"/>
      <c r="U10" s="39"/>
      <c r="V10" s="78"/>
      <c r="W10" s="78"/>
      <c r="X10" s="78"/>
      <c r="Y10" s="78"/>
      <c r="Z10" s="78"/>
      <c r="AA10" s="78"/>
      <c r="AB10" s="35"/>
      <c r="AC10" s="74"/>
      <c r="AD10" s="74"/>
      <c r="AE10" s="79"/>
      <c r="AF10" s="32"/>
      <c r="AG10" s="32"/>
      <c r="AH10" s="32"/>
      <c r="AI10" s="32"/>
      <c r="AJ10" s="32"/>
      <c r="AK10" s="32"/>
      <c r="AL10" s="32"/>
      <c r="AM10" s="32"/>
      <c r="AN10" s="32"/>
      <c r="AO10" s="35"/>
      <c r="AP10" s="39"/>
      <c r="AQ10" s="39"/>
      <c r="AR10" s="146"/>
      <c r="AS10" s="146"/>
      <c r="AT10" s="146"/>
      <c r="AU10" s="35"/>
      <c r="AV10" s="39"/>
      <c r="AW10" s="39"/>
      <c r="AX10" s="39"/>
      <c r="AY10" s="35"/>
      <c r="AZ10" s="41"/>
      <c r="BA10" s="68"/>
    </row>
    <row r="11" spans="1:38" ht="16.5" customHeight="1">
      <c r="A11" s="1"/>
      <c r="B11" s="130" t="s">
        <v>12</v>
      </c>
      <c r="C11" s="53"/>
      <c r="D11" s="140"/>
      <c r="E11" s="140"/>
      <c r="F11" s="140"/>
      <c r="G11" s="140"/>
      <c r="H11" s="140"/>
      <c r="I11" s="140"/>
      <c r="J11" s="140"/>
      <c r="K11" s="53"/>
      <c r="L11" s="53"/>
      <c r="M11" s="53"/>
      <c r="N11" s="53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53"/>
      <c r="AA11" s="140"/>
      <c r="AB11" s="140"/>
      <c r="AC11" s="140"/>
      <c r="AD11" s="140"/>
      <c r="AE11" s="169"/>
      <c r="AF11" s="140"/>
      <c r="AG11" s="169"/>
      <c r="AH11" s="169"/>
      <c r="AI11" s="140"/>
      <c r="AJ11" s="140"/>
      <c r="AK11" s="140"/>
      <c r="AL11" s="140"/>
    </row>
    <row r="12" spans="1:54" s="140" customFormat="1" ht="16.5" customHeight="1">
      <c r="A12" s="3" t="s">
        <v>493</v>
      </c>
      <c r="B12" s="141"/>
      <c r="C12" s="4" t="s">
        <v>894</v>
      </c>
      <c r="D12" s="142"/>
      <c r="E12" s="143"/>
      <c r="F12" s="143"/>
      <c r="G12" s="143"/>
      <c r="H12" s="143"/>
      <c r="I12" s="143"/>
      <c r="J12" s="143"/>
      <c r="K12" s="5"/>
      <c r="L12" s="5"/>
      <c r="M12" s="5"/>
      <c r="N12" s="5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215" t="s">
        <v>494</v>
      </c>
      <c r="AA12" s="215"/>
      <c r="AB12" s="215"/>
      <c r="AC12" s="215"/>
      <c r="AD12" s="6"/>
      <c r="AE12" s="144"/>
      <c r="AF12" s="143"/>
      <c r="AG12" s="144"/>
      <c r="AH12" s="144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7" t="s">
        <v>896</v>
      </c>
      <c r="BA12" s="7" t="s">
        <v>897</v>
      </c>
      <c r="BB12" s="146"/>
    </row>
    <row r="13" spans="1:54" s="140" customFormat="1" ht="16.5" customHeight="1">
      <c r="A13" s="8" t="s">
        <v>898</v>
      </c>
      <c r="B13" s="9" t="s">
        <v>899</v>
      </c>
      <c r="C13" s="10"/>
      <c r="D13" s="159"/>
      <c r="E13" s="160"/>
      <c r="F13" s="160"/>
      <c r="G13" s="160"/>
      <c r="H13" s="160"/>
      <c r="I13" s="59" t="s">
        <v>885</v>
      </c>
      <c r="J13" s="160"/>
      <c r="K13" s="60"/>
      <c r="L13" s="60"/>
      <c r="M13" s="60"/>
      <c r="N13" s="61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1"/>
      <c r="AA13" s="148"/>
      <c r="AB13" s="148"/>
      <c r="AC13" s="148"/>
      <c r="AD13" s="148"/>
      <c r="AE13" s="149"/>
      <c r="AF13" s="148"/>
      <c r="AG13" s="149"/>
      <c r="AH13" s="149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2" t="s">
        <v>900</v>
      </c>
      <c r="BA13" s="12" t="s">
        <v>901</v>
      </c>
      <c r="BB13" s="146"/>
    </row>
    <row r="14" spans="1:53" s="140" customFormat="1" ht="16.5" customHeight="1">
      <c r="A14" s="13">
        <v>64</v>
      </c>
      <c r="B14" s="14">
        <v>2129</v>
      </c>
      <c r="C14" s="15" t="s">
        <v>134</v>
      </c>
      <c r="D14" s="192" t="s">
        <v>475</v>
      </c>
      <c r="E14" s="193"/>
      <c r="F14" s="193"/>
      <c r="G14" s="193"/>
      <c r="H14" s="150"/>
      <c r="I14" s="150"/>
      <c r="J14" s="150"/>
      <c r="K14" s="150"/>
      <c r="L14" s="150"/>
      <c r="M14" s="150"/>
      <c r="N14" s="16"/>
      <c r="O14" s="209" t="s">
        <v>971</v>
      </c>
      <c r="P14" s="210"/>
      <c r="Q14" s="210"/>
      <c r="R14" s="210"/>
      <c r="S14" s="210"/>
      <c r="T14" s="210"/>
      <c r="U14" s="210"/>
      <c r="V14" s="150"/>
      <c r="W14" s="150"/>
      <c r="X14" s="150"/>
      <c r="Y14" s="46"/>
      <c r="Z14" s="5"/>
      <c r="AA14" s="5"/>
      <c r="AB14" s="5"/>
      <c r="AC14" s="5"/>
      <c r="AD14" s="17"/>
      <c r="AE14" s="17"/>
      <c r="AF14" s="5"/>
      <c r="AG14" s="18"/>
      <c r="AH14" s="19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22"/>
      <c r="AU14" s="23"/>
      <c r="AW14" s="89"/>
      <c r="AX14" s="89"/>
      <c r="AY14" s="90"/>
      <c r="AZ14" s="151">
        <f>ROUND(H15*(1+AX17)+V15,0)</f>
        <v>249</v>
      </c>
      <c r="BA14" s="24" t="s">
        <v>550</v>
      </c>
    </row>
    <row r="15" spans="1:53" s="140" customFormat="1" ht="16.5" customHeight="1">
      <c r="A15" s="13">
        <v>64</v>
      </c>
      <c r="B15" s="14">
        <v>2130</v>
      </c>
      <c r="C15" s="15" t="s">
        <v>135</v>
      </c>
      <c r="D15" s="207"/>
      <c r="E15" s="208"/>
      <c r="F15" s="208"/>
      <c r="G15" s="208"/>
      <c r="H15" s="206">
        <f>'単一日中早朝夜間'!L8</f>
        <v>105</v>
      </c>
      <c r="I15" s="206"/>
      <c r="J15" s="32" t="s">
        <v>905</v>
      </c>
      <c r="K15" s="32"/>
      <c r="L15" s="162"/>
      <c r="M15" s="162"/>
      <c r="N15" s="155"/>
      <c r="O15" s="213"/>
      <c r="P15" s="214"/>
      <c r="Q15" s="214"/>
      <c r="R15" s="214"/>
      <c r="S15" s="214"/>
      <c r="T15" s="214"/>
      <c r="U15" s="214"/>
      <c r="V15" s="206">
        <f>'単一日中早朝夜間'!L10-'単一日中早朝夜間'!L8</f>
        <v>91</v>
      </c>
      <c r="W15" s="206"/>
      <c r="X15" s="32" t="s">
        <v>905</v>
      </c>
      <c r="Y15" s="32"/>
      <c r="Z15" s="25"/>
      <c r="AA15" s="11"/>
      <c r="AB15" s="11"/>
      <c r="AC15" s="11"/>
      <c r="AD15" s="26"/>
      <c r="AE15" s="26"/>
      <c r="AF15" s="148"/>
      <c r="AG15" s="148"/>
      <c r="AH15" s="152"/>
      <c r="AI15" s="27" t="s">
        <v>869</v>
      </c>
      <c r="AJ15" s="11"/>
      <c r="AK15" s="11"/>
      <c r="AL15" s="11"/>
      <c r="AM15" s="11"/>
      <c r="AN15" s="11"/>
      <c r="AO15" s="11"/>
      <c r="AP15" s="11"/>
      <c r="AQ15" s="11"/>
      <c r="AR15" s="11"/>
      <c r="AS15" s="28" t="s">
        <v>497</v>
      </c>
      <c r="AT15" s="188">
        <v>1</v>
      </c>
      <c r="AU15" s="189"/>
      <c r="AV15" s="156"/>
      <c r="AZ15" s="151">
        <f>ROUND(H15*AT15*(1+AX17)+V15*AT15,0)</f>
        <v>249</v>
      </c>
      <c r="BA15" s="29"/>
    </row>
    <row r="16" spans="1:53" s="140" customFormat="1" ht="16.5" customHeight="1">
      <c r="A16" s="13">
        <v>64</v>
      </c>
      <c r="B16" s="14">
        <v>2131</v>
      </c>
      <c r="C16" s="15" t="s">
        <v>136</v>
      </c>
      <c r="D16" s="30"/>
      <c r="E16" s="31"/>
      <c r="F16" s="31"/>
      <c r="G16" s="31"/>
      <c r="H16" s="163"/>
      <c r="I16" s="163"/>
      <c r="J16" s="163"/>
      <c r="K16" s="32"/>
      <c r="L16" s="32"/>
      <c r="M16" s="32"/>
      <c r="N16" s="33"/>
      <c r="O16" s="209" t="s">
        <v>973</v>
      </c>
      <c r="P16" s="210"/>
      <c r="Q16" s="210"/>
      <c r="R16" s="210"/>
      <c r="S16" s="210"/>
      <c r="T16" s="210"/>
      <c r="U16" s="210"/>
      <c r="V16" s="150"/>
      <c r="W16" s="150"/>
      <c r="X16" s="150"/>
      <c r="Y16" s="46"/>
      <c r="Z16" s="5"/>
      <c r="AA16" s="5"/>
      <c r="AB16" s="5"/>
      <c r="AC16" s="5"/>
      <c r="AD16" s="17"/>
      <c r="AE16" s="17"/>
      <c r="AF16" s="5"/>
      <c r="AG16" s="18"/>
      <c r="AH16" s="19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1"/>
      <c r="AT16" s="22"/>
      <c r="AU16" s="23"/>
      <c r="AV16" s="115" t="s">
        <v>965</v>
      </c>
      <c r="AW16" s="114"/>
      <c r="AX16" s="114"/>
      <c r="AY16" s="116"/>
      <c r="AZ16" s="151">
        <f>ROUND(H15*(1+AX17)+V17,0)</f>
        <v>327</v>
      </c>
      <c r="BA16" s="29"/>
    </row>
    <row r="17" spans="1:53" s="140" customFormat="1" ht="16.5" customHeight="1">
      <c r="A17" s="13">
        <v>64</v>
      </c>
      <c r="B17" s="14">
        <v>2132</v>
      </c>
      <c r="C17" s="15" t="s">
        <v>137</v>
      </c>
      <c r="D17" s="31"/>
      <c r="E17" s="31"/>
      <c r="F17" s="31"/>
      <c r="G17" s="31"/>
      <c r="H17" s="163"/>
      <c r="I17" s="163"/>
      <c r="J17" s="163"/>
      <c r="K17" s="32"/>
      <c r="L17" s="32"/>
      <c r="M17" s="32"/>
      <c r="N17" s="33"/>
      <c r="O17" s="213"/>
      <c r="P17" s="214"/>
      <c r="Q17" s="214"/>
      <c r="R17" s="214"/>
      <c r="S17" s="214"/>
      <c r="T17" s="214"/>
      <c r="U17" s="214"/>
      <c r="V17" s="206">
        <f>'単一日中早朝夜間'!L12-'単一日中早朝夜間'!L8</f>
        <v>169</v>
      </c>
      <c r="W17" s="206"/>
      <c r="X17" s="32" t="s">
        <v>905</v>
      </c>
      <c r="Y17" s="32"/>
      <c r="Z17" s="25"/>
      <c r="AA17" s="11"/>
      <c r="AB17" s="11"/>
      <c r="AC17" s="11"/>
      <c r="AD17" s="26"/>
      <c r="AE17" s="26"/>
      <c r="AF17" s="148"/>
      <c r="AG17" s="148"/>
      <c r="AH17" s="152"/>
      <c r="AI17" s="27" t="s">
        <v>869</v>
      </c>
      <c r="AJ17" s="11"/>
      <c r="AK17" s="11"/>
      <c r="AL17" s="11"/>
      <c r="AM17" s="11"/>
      <c r="AN17" s="11"/>
      <c r="AO17" s="11"/>
      <c r="AP17" s="11"/>
      <c r="AQ17" s="11"/>
      <c r="AR17" s="11"/>
      <c r="AS17" s="28" t="s">
        <v>497</v>
      </c>
      <c r="AT17" s="188">
        <v>1</v>
      </c>
      <c r="AU17" s="189"/>
      <c r="AV17" s="65" t="s">
        <v>502</v>
      </c>
      <c r="AW17" s="68" t="s">
        <v>576</v>
      </c>
      <c r="AX17" s="204">
        <v>0.5</v>
      </c>
      <c r="AY17" s="222"/>
      <c r="AZ17" s="151">
        <f>ROUND(H15*AT17*(1+AX17)+V17*AT17,0)</f>
        <v>327</v>
      </c>
      <c r="BA17" s="29"/>
    </row>
    <row r="18" spans="1:53" s="140" customFormat="1" ht="16.5" customHeight="1">
      <c r="A18" s="13">
        <v>64</v>
      </c>
      <c r="B18" s="14">
        <v>2133</v>
      </c>
      <c r="C18" s="15" t="s">
        <v>138</v>
      </c>
      <c r="D18" s="192" t="s">
        <v>619</v>
      </c>
      <c r="E18" s="193"/>
      <c r="F18" s="193"/>
      <c r="G18" s="193"/>
      <c r="H18" s="150"/>
      <c r="I18" s="150"/>
      <c r="J18" s="150"/>
      <c r="K18" s="150"/>
      <c r="L18" s="150"/>
      <c r="M18" s="150"/>
      <c r="N18" s="16"/>
      <c r="O18" s="209" t="s">
        <v>971</v>
      </c>
      <c r="P18" s="210"/>
      <c r="Q18" s="210"/>
      <c r="R18" s="210"/>
      <c r="S18" s="210"/>
      <c r="T18" s="210"/>
      <c r="U18" s="210"/>
      <c r="V18" s="150"/>
      <c r="W18" s="150"/>
      <c r="X18" s="150"/>
      <c r="Y18" s="46"/>
      <c r="Z18" s="5"/>
      <c r="AA18" s="5"/>
      <c r="AB18" s="5"/>
      <c r="AC18" s="5"/>
      <c r="AD18" s="17"/>
      <c r="AE18" s="17"/>
      <c r="AF18" s="5"/>
      <c r="AG18" s="18"/>
      <c r="AH18" s="19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1"/>
      <c r="AT18" s="22"/>
      <c r="AU18" s="23"/>
      <c r="AV18" s="65"/>
      <c r="AW18" s="66"/>
      <c r="AX18" s="66"/>
      <c r="AY18" s="54" t="s">
        <v>931</v>
      </c>
      <c r="AZ18" s="151">
        <f>ROUND(H19*(1+AX17)+V19,0)</f>
        <v>372</v>
      </c>
      <c r="BA18" s="29"/>
    </row>
    <row r="19" spans="1:53" s="140" customFormat="1" ht="16.5" customHeight="1">
      <c r="A19" s="13">
        <v>64</v>
      </c>
      <c r="B19" s="14">
        <v>2134</v>
      </c>
      <c r="C19" s="15" t="s">
        <v>139</v>
      </c>
      <c r="D19" s="194"/>
      <c r="E19" s="195"/>
      <c r="F19" s="195"/>
      <c r="G19" s="195"/>
      <c r="H19" s="205">
        <f>'単一日中早朝夜間'!L10</f>
        <v>196</v>
      </c>
      <c r="I19" s="205"/>
      <c r="J19" s="11" t="s">
        <v>905</v>
      </c>
      <c r="K19" s="11"/>
      <c r="L19" s="164"/>
      <c r="M19" s="164"/>
      <c r="N19" s="152"/>
      <c r="O19" s="213"/>
      <c r="P19" s="214"/>
      <c r="Q19" s="214"/>
      <c r="R19" s="214"/>
      <c r="S19" s="214"/>
      <c r="T19" s="214"/>
      <c r="U19" s="214"/>
      <c r="V19" s="205">
        <f>'単一日中早朝夜間'!L12-'単一日中早朝夜間'!L10</f>
        <v>78</v>
      </c>
      <c r="W19" s="205"/>
      <c r="X19" s="11" t="s">
        <v>905</v>
      </c>
      <c r="Y19" s="11"/>
      <c r="Z19" s="25"/>
      <c r="AA19" s="11"/>
      <c r="AB19" s="11"/>
      <c r="AC19" s="11"/>
      <c r="AD19" s="26"/>
      <c r="AE19" s="26"/>
      <c r="AF19" s="148"/>
      <c r="AG19" s="148"/>
      <c r="AH19" s="152"/>
      <c r="AI19" s="27" t="s">
        <v>869</v>
      </c>
      <c r="AJ19" s="11"/>
      <c r="AK19" s="11"/>
      <c r="AL19" s="11"/>
      <c r="AM19" s="11"/>
      <c r="AN19" s="11"/>
      <c r="AO19" s="11"/>
      <c r="AP19" s="11"/>
      <c r="AQ19" s="11"/>
      <c r="AR19" s="11"/>
      <c r="AS19" s="28" t="s">
        <v>618</v>
      </c>
      <c r="AT19" s="188">
        <v>1</v>
      </c>
      <c r="AU19" s="189"/>
      <c r="AV19" s="110"/>
      <c r="AW19" s="100"/>
      <c r="AX19" s="100"/>
      <c r="AY19" s="111"/>
      <c r="AZ19" s="154">
        <f>ROUND(H19*AT19*(1+AX17)+V19*AT19,0)</f>
        <v>372</v>
      </c>
      <c r="BA19" s="98"/>
    </row>
    <row r="20" spans="1:53" s="140" customFormat="1" ht="16.5" customHeight="1">
      <c r="A20" s="37"/>
      <c r="B20" s="37"/>
      <c r="C20" s="32"/>
      <c r="D20" s="32"/>
      <c r="E20" s="32"/>
      <c r="F20" s="32"/>
      <c r="G20" s="32"/>
      <c r="H20" s="32"/>
      <c r="I20" s="146"/>
      <c r="J20" s="146"/>
      <c r="K20" s="35"/>
      <c r="L20" s="32"/>
      <c r="M20" s="32"/>
      <c r="N20" s="32"/>
      <c r="O20" s="146"/>
      <c r="P20" s="146"/>
      <c r="Q20" s="39"/>
      <c r="R20" s="39"/>
      <c r="S20" s="35"/>
      <c r="T20" s="146"/>
      <c r="U20" s="146"/>
      <c r="V20" s="146"/>
      <c r="W20" s="146"/>
      <c r="X20" s="146"/>
      <c r="Y20" s="146"/>
      <c r="Z20" s="32"/>
      <c r="AA20" s="32"/>
      <c r="AB20" s="32"/>
      <c r="AC20" s="32"/>
      <c r="AD20" s="32"/>
      <c r="AE20" s="35"/>
      <c r="AF20" s="32"/>
      <c r="AG20" s="35"/>
      <c r="AH20" s="40"/>
      <c r="AI20" s="32"/>
      <c r="AJ20" s="32"/>
      <c r="AK20" s="32"/>
      <c r="AL20" s="39"/>
      <c r="AM20" s="40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41"/>
      <c r="BA20" s="146"/>
    </row>
    <row r="21" spans="1:53" s="140" customFormat="1" ht="16.5" customHeight="1">
      <c r="A21" s="37"/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32"/>
      <c r="AA21" s="32"/>
      <c r="AB21" s="32"/>
      <c r="AC21" s="32"/>
      <c r="AD21" s="32"/>
      <c r="AE21" s="35"/>
      <c r="AF21" s="32"/>
      <c r="AG21" s="35"/>
      <c r="AH21" s="40"/>
      <c r="AI21" s="32"/>
      <c r="AJ21" s="32"/>
      <c r="AK21" s="32"/>
      <c r="AL21" s="42"/>
      <c r="AM21" s="4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41"/>
      <c r="BA21" s="146"/>
    </row>
    <row r="22" spans="1:38" ht="16.5" customHeight="1">
      <c r="A22" s="1"/>
      <c r="B22" s="130" t="s">
        <v>13</v>
      </c>
      <c r="C22" s="53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53"/>
      <c r="R22" s="53"/>
      <c r="S22" s="53"/>
      <c r="T22" s="53"/>
      <c r="U22" s="140"/>
      <c r="V22" s="140"/>
      <c r="W22" s="140"/>
      <c r="X22" s="140"/>
      <c r="Y22" s="140"/>
      <c r="Z22" s="53"/>
      <c r="AA22" s="140"/>
      <c r="AB22" s="140"/>
      <c r="AC22" s="140"/>
      <c r="AD22" s="140"/>
      <c r="AE22" s="169"/>
      <c r="AF22" s="140"/>
      <c r="AG22" s="169"/>
      <c r="AH22" s="169"/>
      <c r="AI22" s="140"/>
      <c r="AJ22" s="140"/>
      <c r="AK22" s="140"/>
      <c r="AL22" s="140"/>
    </row>
    <row r="23" spans="1:54" s="140" customFormat="1" ht="16.5" customHeight="1">
      <c r="A23" s="3" t="s">
        <v>493</v>
      </c>
      <c r="B23" s="141"/>
      <c r="C23" s="4" t="s">
        <v>894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5"/>
      <c r="R23" s="5"/>
      <c r="S23" s="5"/>
      <c r="T23" s="5"/>
      <c r="U23" s="143"/>
      <c r="V23" s="143"/>
      <c r="W23" s="143"/>
      <c r="X23" s="143"/>
      <c r="Y23" s="143"/>
      <c r="Z23" s="215" t="s">
        <v>494</v>
      </c>
      <c r="AA23" s="215"/>
      <c r="AB23" s="215"/>
      <c r="AC23" s="215"/>
      <c r="AD23" s="6"/>
      <c r="AE23" s="144"/>
      <c r="AF23" s="143"/>
      <c r="AG23" s="144"/>
      <c r="AH23" s="144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7" t="s">
        <v>896</v>
      </c>
      <c r="BA23" s="7" t="s">
        <v>897</v>
      </c>
      <c r="BB23" s="146"/>
    </row>
    <row r="24" spans="1:54" s="140" customFormat="1" ht="16.5" customHeight="1">
      <c r="A24" s="8" t="s">
        <v>898</v>
      </c>
      <c r="B24" s="9" t="s">
        <v>899</v>
      </c>
      <c r="C24" s="10"/>
      <c r="D24" s="148"/>
      <c r="E24" s="148"/>
      <c r="F24" s="148"/>
      <c r="G24" s="148"/>
      <c r="H24" s="148"/>
      <c r="I24" s="148"/>
      <c r="J24" s="159"/>
      <c r="K24" s="160"/>
      <c r="L24" s="225" t="s">
        <v>885</v>
      </c>
      <c r="M24" s="225"/>
      <c r="N24" s="160"/>
      <c r="O24" s="161"/>
      <c r="P24" s="160"/>
      <c r="Q24" s="60"/>
      <c r="R24" s="225" t="s">
        <v>495</v>
      </c>
      <c r="S24" s="225"/>
      <c r="T24" s="60"/>
      <c r="U24" s="161"/>
      <c r="V24" s="148"/>
      <c r="W24" s="148"/>
      <c r="X24" s="148"/>
      <c r="Y24" s="148"/>
      <c r="Z24" s="11"/>
      <c r="AA24" s="148"/>
      <c r="AB24" s="148"/>
      <c r="AC24" s="148"/>
      <c r="AD24" s="148"/>
      <c r="AE24" s="149"/>
      <c r="AF24" s="148"/>
      <c r="AG24" s="149"/>
      <c r="AH24" s="149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2" t="s">
        <v>900</v>
      </c>
      <c r="BA24" s="12" t="s">
        <v>901</v>
      </c>
      <c r="BB24" s="146"/>
    </row>
    <row r="25" spans="1:53" s="140" customFormat="1" ht="16.5" customHeight="1">
      <c r="A25" s="13">
        <v>64</v>
      </c>
      <c r="B25" s="14">
        <v>2135</v>
      </c>
      <c r="C25" s="15" t="s">
        <v>140</v>
      </c>
      <c r="D25" s="209" t="s">
        <v>571</v>
      </c>
      <c r="E25" s="210"/>
      <c r="F25" s="150"/>
      <c r="G25" s="150"/>
      <c r="H25" s="150"/>
      <c r="I25" s="153"/>
      <c r="J25" s="192" t="s">
        <v>572</v>
      </c>
      <c r="K25" s="193"/>
      <c r="L25" s="150"/>
      <c r="M25" s="150"/>
      <c r="N25" s="150"/>
      <c r="O25" s="153"/>
      <c r="P25" s="192" t="s">
        <v>561</v>
      </c>
      <c r="Q25" s="193"/>
      <c r="R25" s="85"/>
      <c r="S25" s="85"/>
      <c r="T25" s="85"/>
      <c r="U25" s="86"/>
      <c r="V25" s="5"/>
      <c r="W25" s="5"/>
      <c r="X25" s="5"/>
      <c r="Y25" s="5"/>
      <c r="Z25" s="17"/>
      <c r="AA25" s="17"/>
      <c r="AB25" s="5"/>
      <c r="AC25" s="18"/>
      <c r="AD25" s="19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1"/>
      <c r="AP25" s="22"/>
      <c r="AQ25" s="23"/>
      <c r="AR25" s="3" t="s">
        <v>474</v>
      </c>
      <c r="AS25" s="6"/>
      <c r="AT25" s="6"/>
      <c r="AU25" s="91"/>
      <c r="AV25" s="88" t="s">
        <v>965</v>
      </c>
      <c r="AW25" s="89"/>
      <c r="AX25" s="89"/>
      <c r="AY25" s="90"/>
      <c r="AZ25" s="151">
        <f>ROUND(F26+L26*(1+AT26)+R26*(1+AX26),0)</f>
        <v>336</v>
      </c>
      <c r="BA25" s="24" t="s">
        <v>888</v>
      </c>
    </row>
    <row r="26" spans="1:53" s="140" customFormat="1" ht="16.5" customHeight="1">
      <c r="A26" s="13">
        <v>64</v>
      </c>
      <c r="B26" s="14">
        <v>2136</v>
      </c>
      <c r="C26" s="15" t="s">
        <v>141</v>
      </c>
      <c r="D26" s="213"/>
      <c r="E26" s="214"/>
      <c r="F26" s="205">
        <f>'単一日中早朝夜間'!L8</f>
        <v>105</v>
      </c>
      <c r="G26" s="205"/>
      <c r="H26" s="11" t="s">
        <v>905</v>
      </c>
      <c r="I26" s="148"/>
      <c r="J26" s="194"/>
      <c r="K26" s="195"/>
      <c r="L26" s="205">
        <f>'単一日中早朝夜間'!L10-'単一日中早朝夜間'!L8</f>
        <v>91</v>
      </c>
      <c r="M26" s="205"/>
      <c r="N26" s="11" t="s">
        <v>905</v>
      </c>
      <c r="O26" s="148"/>
      <c r="P26" s="194"/>
      <c r="Q26" s="195"/>
      <c r="R26" s="205">
        <f>'単一日中早朝夜間'!L12-'単一日中早朝夜間'!L10</f>
        <v>78</v>
      </c>
      <c r="S26" s="205"/>
      <c r="T26" s="11" t="s">
        <v>905</v>
      </c>
      <c r="U26" s="148"/>
      <c r="V26" s="25"/>
      <c r="W26" s="11"/>
      <c r="X26" s="11"/>
      <c r="Y26" s="11"/>
      <c r="Z26" s="26"/>
      <c r="AA26" s="26"/>
      <c r="AB26" s="148"/>
      <c r="AC26" s="148"/>
      <c r="AD26" s="152"/>
      <c r="AE26" s="27" t="s">
        <v>869</v>
      </c>
      <c r="AF26" s="11"/>
      <c r="AG26" s="11"/>
      <c r="AH26" s="11"/>
      <c r="AI26" s="11"/>
      <c r="AJ26" s="11"/>
      <c r="AK26" s="11"/>
      <c r="AL26" s="11"/>
      <c r="AM26" s="11"/>
      <c r="AN26" s="11"/>
      <c r="AO26" s="28" t="s">
        <v>618</v>
      </c>
      <c r="AP26" s="188">
        <v>1</v>
      </c>
      <c r="AQ26" s="189"/>
      <c r="AR26" s="147" t="s">
        <v>502</v>
      </c>
      <c r="AS26" s="28" t="s">
        <v>576</v>
      </c>
      <c r="AT26" s="223">
        <v>0.25</v>
      </c>
      <c r="AU26" s="224"/>
      <c r="AV26" s="106" t="s">
        <v>549</v>
      </c>
      <c r="AW26" s="28" t="s">
        <v>576</v>
      </c>
      <c r="AX26" s="223">
        <v>0.5</v>
      </c>
      <c r="AY26" s="224"/>
      <c r="AZ26" s="154">
        <f>ROUND(F26*AP26+L26*AP26*(1+AT26)+R26*AP26*(1+AX26),0)</f>
        <v>336</v>
      </c>
      <c r="BA26" s="98"/>
    </row>
    <row r="27" spans="1:25" ht="16.5" customHeight="1">
      <c r="A27" s="1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</row>
    <row r="28" spans="1:53" s="140" customFormat="1" ht="16.5" customHeight="1">
      <c r="A28" s="37"/>
      <c r="B28" s="37"/>
      <c r="C28" s="32"/>
      <c r="D28" s="32"/>
      <c r="E28" s="32"/>
      <c r="F28" s="32"/>
      <c r="G28" s="32"/>
      <c r="H28" s="32"/>
      <c r="L28" s="32"/>
      <c r="M28" s="32"/>
      <c r="N28" s="32"/>
      <c r="O28" s="146"/>
      <c r="P28" s="146"/>
      <c r="T28" s="146"/>
      <c r="U28" s="146"/>
      <c r="V28" s="146"/>
      <c r="W28" s="146"/>
      <c r="X28" s="146"/>
      <c r="Y28" s="146"/>
      <c r="Z28" s="32"/>
      <c r="AA28" s="32"/>
      <c r="AB28" s="32"/>
      <c r="AC28" s="32"/>
      <c r="AD28" s="32"/>
      <c r="AE28" s="35"/>
      <c r="AF28" s="32"/>
      <c r="AG28" s="39"/>
      <c r="AH28" s="40"/>
      <c r="AI28" s="32"/>
      <c r="AJ28" s="32"/>
      <c r="AK28" s="32"/>
      <c r="AL28" s="39"/>
      <c r="AM28" s="40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41"/>
      <c r="BA28" s="146"/>
    </row>
    <row r="29" spans="1:53" s="140" customFormat="1" ht="16.5" customHeight="1">
      <c r="A29" s="37"/>
      <c r="B29" s="37"/>
      <c r="C29" s="32"/>
      <c r="D29" s="32"/>
      <c r="E29" s="32"/>
      <c r="F29" s="32"/>
      <c r="G29" s="32"/>
      <c r="H29" s="32"/>
      <c r="I29" s="32"/>
      <c r="J29" s="32"/>
      <c r="K29" s="32"/>
      <c r="S29" s="146"/>
      <c r="T29" s="146"/>
      <c r="U29" s="146"/>
      <c r="V29" s="146"/>
      <c r="W29" s="146"/>
      <c r="X29" s="146"/>
      <c r="Y29" s="146"/>
      <c r="Z29" s="32"/>
      <c r="AA29" s="32"/>
      <c r="AB29" s="32"/>
      <c r="AC29" s="32"/>
      <c r="AD29" s="43"/>
      <c r="AE29" s="157"/>
      <c r="AF29" s="146"/>
      <c r="AG29" s="157"/>
      <c r="AH29" s="40"/>
      <c r="AI29" s="32"/>
      <c r="AJ29" s="32"/>
      <c r="AK29" s="32"/>
      <c r="AL29" s="39"/>
      <c r="AM29" s="40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41"/>
      <c r="BA29" s="146"/>
    </row>
    <row r="30" spans="1:53" s="140" customFormat="1" ht="16.5" customHeight="1">
      <c r="A30" s="37"/>
      <c r="B30" s="37"/>
      <c r="C30" s="32"/>
      <c r="D30" s="32"/>
      <c r="E30" s="32"/>
      <c r="F30" s="32"/>
      <c r="G30" s="32"/>
      <c r="H30" s="32"/>
      <c r="I30" s="32"/>
      <c r="J30" s="32"/>
      <c r="K30" s="32"/>
      <c r="S30" s="146"/>
      <c r="T30" s="146"/>
      <c r="U30" s="146"/>
      <c r="V30" s="146"/>
      <c r="W30" s="146"/>
      <c r="X30" s="146"/>
      <c r="Y30" s="146"/>
      <c r="Z30" s="32"/>
      <c r="AA30" s="32"/>
      <c r="AB30" s="32"/>
      <c r="AC30" s="32"/>
      <c r="AD30" s="35"/>
      <c r="AE30" s="39"/>
      <c r="AF30" s="32"/>
      <c r="AG30" s="35"/>
      <c r="AH30" s="40"/>
      <c r="AI30" s="32"/>
      <c r="AJ30" s="32"/>
      <c r="AK30" s="32"/>
      <c r="AL30" s="39"/>
      <c r="AM30" s="40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41"/>
      <c r="BA30" s="146"/>
    </row>
    <row r="31" spans="1:53" s="140" customFormat="1" ht="16.5" customHeight="1">
      <c r="A31" s="37"/>
      <c r="B31" s="37"/>
      <c r="C31" s="32"/>
      <c r="D31" s="32"/>
      <c r="E31" s="32"/>
      <c r="F31" s="32"/>
      <c r="G31" s="32"/>
      <c r="H31" s="32"/>
      <c r="I31" s="32"/>
      <c r="J31" s="32"/>
      <c r="K31" s="32"/>
      <c r="S31" s="146"/>
      <c r="T31" s="146"/>
      <c r="U31" s="146"/>
      <c r="V31" s="146"/>
      <c r="W31" s="146"/>
      <c r="X31" s="146"/>
      <c r="Y31" s="146"/>
      <c r="Z31" s="32"/>
      <c r="AA31" s="32"/>
      <c r="AB31" s="32"/>
      <c r="AC31" s="32"/>
      <c r="AD31" s="32"/>
      <c r="AE31" s="35"/>
      <c r="AF31" s="32"/>
      <c r="AG31" s="35"/>
      <c r="AH31" s="40"/>
      <c r="AI31" s="32"/>
      <c r="AJ31" s="32"/>
      <c r="AK31" s="32"/>
      <c r="AL31" s="42"/>
      <c r="AM31" s="4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41"/>
      <c r="BA31" s="146"/>
    </row>
    <row r="32" spans="1:53" s="140" customFormat="1" ht="16.5" customHeight="1">
      <c r="A32" s="37"/>
      <c r="B32" s="37"/>
      <c r="C32" s="32"/>
      <c r="D32" s="32"/>
      <c r="E32" s="32"/>
      <c r="F32" s="32"/>
      <c r="G32" s="32"/>
      <c r="H32" s="32"/>
      <c r="I32" s="32"/>
      <c r="J32" s="32"/>
      <c r="K32" s="32"/>
      <c r="S32" s="146"/>
      <c r="T32" s="146"/>
      <c r="U32" s="146"/>
      <c r="V32" s="146"/>
      <c r="W32" s="146"/>
      <c r="X32" s="146"/>
      <c r="Y32" s="146"/>
      <c r="Z32" s="32"/>
      <c r="AA32" s="32"/>
      <c r="AB32" s="32"/>
      <c r="AC32" s="32"/>
      <c r="AD32" s="32"/>
      <c r="AE32" s="35"/>
      <c r="AF32" s="32"/>
      <c r="AG32" s="39"/>
      <c r="AH32" s="40"/>
      <c r="AI32" s="32"/>
      <c r="AJ32" s="32"/>
      <c r="AK32" s="32"/>
      <c r="AL32" s="39"/>
      <c r="AM32" s="40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41"/>
      <c r="BA32" s="146"/>
    </row>
    <row r="33" spans="15:25" ht="16.5" customHeight="1"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</row>
    <row r="34" spans="15:25" ht="16.5" customHeight="1"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5:25" ht="16.5" customHeight="1"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5:25" ht="16.5" customHeight="1"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5:25" ht="16.5" customHeight="1"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5:25" ht="16.5" customHeight="1"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5:25" ht="16.5" customHeight="1"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5:25" ht="16.5" customHeight="1"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</sheetData>
  <sheetProtection/>
  <mergeCells count="39">
    <mergeCell ref="AX8:AY8"/>
    <mergeCell ref="AT8:AU8"/>
    <mergeCell ref="F6:G6"/>
    <mergeCell ref="L6:M6"/>
    <mergeCell ref="AP8:AQ8"/>
    <mergeCell ref="Z12:AC12"/>
    <mergeCell ref="Z5:AC5"/>
    <mergeCell ref="D7:E8"/>
    <mergeCell ref="J7:K8"/>
    <mergeCell ref="P7:Q8"/>
    <mergeCell ref="F8:G8"/>
    <mergeCell ref="L8:M8"/>
    <mergeCell ref="R8:S8"/>
    <mergeCell ref="H15:I15"/>
    <mergeCell ref="D18:G19"/>
    <mergeCell ref="V17:W17"/>
    <mergeCell ref="H19:I19"/>
    <mergeCell ref="O14:U15"/>
    <mergeCell ref="D14:G15"/>
    <mergeCell ref="P25:Q26"/>
    <mergeCell ref="AT26:AU26"/>
    <mergeCell ref="V15:W15"/>
    <mergeCell ref="V19:W19"/>
    <mergeCell ref="Z23:AC23"/>
    <mergeCell ref="AT19:AU19"/>
    <mergeCell ref="AT15:AU15"/>
    <mergeCell ref="AT17:AU17"/>
    <mergeCell ref="O18:U19"/>
    <mergeCell ref="O16:U17"/>
    <mergeCell ref="AX17:AY17"/>
    <mergeCell ref="AX26:AY26"/>
    <mergeCell ref="AP26:AQ26"/>
    <mergeCell ref="D25:E26"/>
    <mergeCell ref="J25:K26"/>
    <mergeCell ref="F26:G26"/>
    <mergeCell ref="L26:M26"/>
    <mergeCell ref="R26:S26"/>
    <mergeCell ref="L24:M24"/>
    <mergeCell ref="R24:S24"/>
  </mergeCells>
  <printOptions horizontalCentered="1" verticalCentered="1"/>
  <pageMargins left="0.5905511811023623" right="0.3937007874015748" top="0.3937007874015748" bottom="0.3937007874015748" header="0.5118110236220472" footer="0.31496062992125984"/>
  <pageSetup blackAndWhite="1" firstPageNumber="53" useFirstPageNumber="1" horizontalDpi="600" verticalDpi="600" orientation="portrait" paperSize="9" scale="50" r:id="rId1"/>
  <headerFooter alignWithMargins="0">
    <oddFooter>&amp;C&amp;"ＦＡ 丸ゴシックＭ,標準"&amp;P</oddFooter>
  </headerFooter>
  <rowBreaks count="1" manualBreakCount="1">
    <brk id="27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U94"/>
  <sheetViews>
    <sheetView zoomScaleSheetLayoutView="75" workbookViewId="0" topLeftCell="B1">
      <selection activeCell="AS91" sqref="AS91"/>
    </sheetView>
  </sheetViews>
  <sheetFormatPr defaultColWidth="9.00390625" defaultRowHeight="16.5" customHeight="1"/>
  <cols>
    <col min="1" max="1" width="4.625" style="138" customWidth="1"/>
    <col min="2" max="2" width="7.625" style="138" customWidth="1"/>
    <col min="3" max="3" width="35.625" style="2" customWidth="1"/>
    <col min="4" max="10" width="2.375" style="138" customWidth="1"/>
    <col min="11" max="11" width="2.375" style="2" customWidth="1"/>
    <col min="12" max="13" width="3.125" style="2" customWidth="1"/>
    <col min="14" max="16" width="2.375" style="2" customWidth="1"/>
    <col min="17" max="20" width="2.375" style="138" customWidth="1"/>
    <col min="21" max="22" width="2.375" style="139" customWidth="1"/>
    <col min="23" max="23" width="2.375" style="138" customWidth="1"/>
    <col min="24" max="25" width="2.375" style="139" customWidth="1"/>
    <col min="26" max="44" width="2.375" style="138" customWidth="1"/>
    <col min="45" max="46" width="8.625" style="138" customWidth="1"/>
    <col min="47" max="47" width="2.75390625" style="138" customWidth="1"/>
    <col min="48" max="16384" width="9.00390625" style="138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17" ht="16.5" customHeight="1">
      <c r="A4" s="1"/>
      <c r="B4" s="130" t="s">
        <v>14</v>
      </c>
      <c r="C4" s="53"/>
      <c r="D4" s="140"/>
      <c r="E4" s="140"/>
      <c r="F4" s="140"/>
      <c r="G4" s="140"/>
      <c r="H4" s="140"/>
      <c r="I4" s="140"/>
      <c r="J4" s="140"/>
      <c r="K4" s="53"/>
      <c r="L4" s="53"/>
      <c r="M4" s="53"/>
      <c r="N4" s="53"/>
      <c r="O4" s="53"/>
      <c r="P4" s="53"/>
      <c r="Q4" s="140"/>
    </row>
    <row r="5" spans="1:47" s="140" customFormat="1" ht="16.5" customHeight="1">
      <c r="A5" s="3" t="s">
        <v>493</v>
      </c>
      <c r="B5" s="141"/>
      <c r="C5" s="4" t="s">
        <v>894</v>
      </c>
      <c r="D5" s="142"/>
      <c r="E5" s="143"/>
      <c r="F5" s="143"/>
      <c r="G5" s="143"/>
      <c r="H5" s="143"/>
      <c r="I5" s="143"/>
      <c r="J5" s="143"/>
      <c r="K5" s="5"/>
      <c r="L5" s="5"/>
      <c r="M5" s="5"/>
      <c r="N5" s="5"/>
      <c r="O5" s="5"/>
      <c r="P5" s="5"/>
      <c r="Q5" s="143"/>
      <c r="R5" s="143"/>
      <c r="S5" s="143"/>
      <c r="T5" s="6"/>
      <c r="U5" s="144"/>
      <c r="V5" s="144"/>
      <c r="W5" s="143"/>
      <c r="X5" s="145" t="s">
        <v>494</v>
      </c>
      <c r="Y5" s="144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7" t="s">
        <v>896</v>
      </c>
      <c r="AT5" s="7" t="s">
        <v>897</v>
      </c>
      <c r="AU5" s="146"/>
    </row>
    <row r="6" spans="1:47" s="140" customFormat="1" ht="16.5" customHeight="1">
      <c r="A6" s="8" t="s">
        <v>898</v>
      </c>
      <c r="B6" s="9" t="s">
        <v>899</v>
      </c>
      <c r="C6" s="10"/>
      <c r="D6" s="147"/>
      <c r="E6" s="148"/>
      <c r="F6" s="148"/>
      <c r="G6" s="148"/>
      <c r="H6" s="148"/>
      <c r="I6" s="148"/>
      <c r="J6" s="148"/>
      <c r="K6" s="11"/>
      <c r="L6" s="11"/>
      <c r="M6" s="11"/>
      <c r="N6" s="11"/>
      <c r="O6" s="11"/>
      <c r="P6" s="11"/>
      <c r="Q6" s="148"/>
      <c r="R6" s="148"/>
      <c r="S6" s="148"/>
      <c r="T6" s="148"/>
      <c r="U6" s="149"/>
      <c r="V6" s="149"/>
      <c r="W6" s="148"/>
      <c r="X6" s="149"/>
      <c r="Y6" s="149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2" t="s">
        <v>900</v>
      </c>
      <c r="AT6" s="12" t="s">
        <v>901</v>
      </c>
      <c r="AU6" s="146"/>
    </row>
    <row r="7" spans="1:46" s="140" customFormat="1" ht="16.5" customHeight="1">
      <c r="A7" s="13">
        <v>64</v>
      </c>
      <c r="B7" s="14">
        <v>2137</v>
      </c>
      <c r="C7" s="15" t="s">
        <v>142</v>
      </c>
      <c r="D7" s="192" t="s">
        <v>889</v>
      </c>
      <c r="E7" s="193"/>
      <c r="F7" s="193"/>
      <c r="G7" s="193"/>
      <c r="H7" s="193"/>
      <c r="I7" s="193"/>
      <c r="J7" s="193"/>
      <c r="K7" s="193"/>
      <c r="L7" s="150"/>
      <c r="M7" s="150"/>
      <c r="N7" s="150"/>
      <c r="O7" s="16"/>
      <c r="P7" s="5"/>
      <c r="Q7" s="5"/>
      <c r="R7" s="5"/>
      <c r="S7" s="5"/>
      <c r="T7" s="17"/>
      <c r="U7" s="17"/>
      <c r="V7" s="143"/>
      <c r="W7" s="5"/>
      <c r="X7" s="18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1"/>
      <c r="AQ7" s="22"/>
      <c r="AR7" s="23"/>
      <c r="AS7" s="151">
        <f>ROUND(L8,0)</f>
        <v>69</v>
      </c>
      <c r="AT7" s="24" t="s">
        <v>551</v>
      </c>
    </row>
    <row r="8" spans="1:46" s="140" customFormat="1" ht="16.5" customHeight="1">
      <c r="A8" s="13">
        <v>64</v>
      </c>
      <c r="B8" s="14">
        <v>2138</v>
      </c>
      <c r="C8" s="15" t="s">
        <v>143</v>
      </c>
      <c r="D8" s="194"/>
      <c r="E8" s="195"/>
      <c r="F8" s="195"/>
      <c r="G8" s="195"/>
      <c r="H8" s="195"/>
      <c r="I8" s="195"/>
      <c r="J8" s="195"/>
      <c r="K8" s="195"/>
      <c r="L8" s="191">
        <v>69</v>
      </c>
      <c r="M8" s="191"/>
      <c r="N8" s="32" t="s">
        <v>905</v>
      </c>
      <c r="O8" s="33"/>
      <c r="P8" s="25"/>
      <c r="Q8" s="11"/>
      <c r="R8" s="11"/>
      <c r="S8" s="11"/>
      <c r="T8" s="26"/>
      <c r="U8" s="26"/>
      <c r="V8" s="148"/>
      <c r="W8" s="148"/>
      <c r="X8" s="148"/>
      <c r="Y8" s="152"/>
      <c r="Z8" s="27" t="s">
        <v>870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28" t="s">
        <v>618</v>
      </c>
      <c r="AQ8" s="188">
        <v>1</v>
      </c>
      <c r="AR8" s="189"/>
      <c r="AS8" s="151">
        <f>ROUND(L8*AQ8,0)</f>
        <v>69</v>
      </c>
      <c r="AT8" s="29"/>
    </row>
    <row r="9" spans="1:46" s="140" customFormat="1" ht="16.5" customHeight="1">
      <c r="A9" s="13">
        <v>64</v>
      </c>
      <c r="B9" s="14">
        <v>2139</v>
      </c>
      <c r="C9" s="15" t="s">
        <v>144</v>
      </c>
      <c r="D9" s="192" t="s">
        <v>890</v>
      </c>
      <c r="E9" s="193"/>
      <c r="F9" s="193"/>
      <c r="G9" s="193"/>
      <c r="H9" s="193"/>
      <c r="I9" s="193"/>
      <c r="J9" s="193"/>
      <c r="K9" s="193"/>
      <c r="L9" s="150"/>
      <c r="M9" s="150"/>
      <c r="N9" s="150"/>
      <c r="O9" s="16"/>
      <c r="P9" s="5"/>
      <c r="Q9" s="5"/>
      <c r="R9" s="5"/>
      <c r="S9" s="5"/>
      <c r="T9" s="17"/>
      <c r="U9" s="17"/>
      <c r="V9" s="143"/>
      <c r="W9" s="5"/>
      <c r="X9" s="18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1"/>
      <c r="AQ9" s="22"/>
      <c r="AR9" s="23"/>
      <c r="AS9" s="151">
        <f>ROUND(L10,0)</f>
        <v>138</v>
      </c>
      <c r="AT9" s="29"/>
    </row>
    <row r="10" spans="1:46" s="140" customFormat="1" ht="16.5" customHeight="1">
      <c r="A10" s="13">
        <v>64</v>
      </c>
      <c r="B10" s="14">
        <v>2140</v>
      </c>
      <c r="C10" s="15" t="s">
        <v>145</v>
      </c>
      <c r="D10" s="194"/>
      <c r="E10" s="195"/>
      <c r="F10" s="195"/>
      <c r="G10" s="195"/>
      <c r="H10" s="195"/>
      <c r="I10" s="195"/>
      <c r="J10" s="195"/>
      <c r="K10" s="195"/>
      <c r="L10" s="191">
        <v>138</v>
      </c>
      <c r="M10" s="191"/>
      <c r="N10" s="32" t="s">
        <v>905</v>
      </c>
      <c r="O10" s="33"/>
      <c r="P10" s="25"/>
      <c r="Q10" s="11"/>
      <c r="R10" s="11"/>
      <c r="S10" s="11"/>
      <c r="T10" s="26"/>
      <c r="U10" s="26"/>
      <c r="V10" s="148"/>
      <c r="W10" s="148"/>
      <c r="X10" s="148"/>
      <c r="Y10" s="152"/>
      <c r="Z10" s="27" t="s">
        <v>870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28" t="s">
        <v>618</v>
      </c>
      <c r="AQ10" s="188">
        <v>1</v>
      </c>
      <c r="AR10" s="189"/>
      <c r="AS10" s="151">
        <f>ROUND(L10*AQ10,0)</f>
        <v>138</v>
      </c>
      <c r="AT10" s="29"/>
    </row>
    <row r="11" spans="1:46" s="140" customFormat="1" ht="16.5" customHeight="1">
      <c r="A11" s="13">
        <v>64</v>
      </c>
      <c r="B11" s="14">
        <v>2141</v>
      </c>
      <c r="C11" s="15" t="s">
        <v>146</v>
      </c>
      <c r="D11" s="192" t="s">
        <v>891</v>
      </c>
      <c r="E11" s="193"/>
      <c r="F11" s="193"/>
      <c r="G11" s="193"/>
      <c r="H11" s="193"/>
      <c r="I11" s="193"/>
      <c r="J11" s="193"/>
      <c r="K11" s="193"/>
      <c r="L11" s="85"/>
      <c r="M11" s="85"/>
      <c r="N11" s="85"/>
      <c r="O11" s="16"/>
      <c r="P11" s="5"/>
      <c r="Q11" s="5"/>
      <c r="R11" s="5"/>
      <c r="S11" s="5"/>
      <c r="T11" s="17"/>
      <c r="U11" s="17"/>
      <c r="V11" s="143"/>
      <c r="W11" s="5"/>
      <c r="X11" s="18"/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1"/>
      <c r="AQ11" s="22"/>
      <c r="AR11" s="23"/>
      <c r="AS11" s="151">
        <f>ROUND(L12,0)</f>
        <v>207</v>
      </c>
      <c r="AT11" s="29"/>
    </row>
    <row r="12" spans="1:46" s="140" customFormat="1" ht="16.5" customHeight="1">
      <c r="A12" s="13">
        <v>64</v>
      </c>
      <c r="B12" s="14">
        <v>2142</v>
      </c>
      <c r="C12" s="15" t="s">
        <v>147</v>
      </c>
      <c r="D12" s="194"/>
      <c r="E12" s="195"/>
      <c r="F12" s="195"/>
      <c r="G12" s="195"/>
      <c r="H12" s="195"/>
      <c r="I12" s="195"/>
      <c r="J12" s="195"/>
      <c r="K12" s="195"/>
      <c r="L12" s="191">
        <v>207</v>
      </c>
      <c r="M12" s="191"/>
      <c r="N12" s="32" t="s">
        <v>905</v>
      </c>
      <c r="O12" s="33"/>
      <c r="P12" s="25"/>
      <c r="Q12" s="11"/>
      <c r="R12" s="11"/>
      <c r="S12" s="11"/>
      <c r="T12" s="26"/>
      <c r="U12" s="26"/>
      <c r="V12" s="148"/>
      <c r="W12" s="148"/>
      <c r="X12" s="148"/>
      <c r="Y12" s="152"/>
      <c r="Z12" s="27" t="s">
        <v>870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28" t="s">
        <v>618</v>
      </c>
      <c r="AQ12" s="188">
        <v>1</v>
      </c>
      <c r="AR12" s="189"/>
      <c r="AS12" s="151">
        <f>ROUND(L12*AQ12,0)</f>
        <v>207</v>
      </c>
      <c r="AT12" s="29"/>
    </row>
    <row r="13" spans="1:46" s="140" customFormat="1" ht="16.5" customHeight="1">
      <c r="A13" s="13">
        <v>64</v>
      </c>
      <c r="B13" s="14">
        <v>2143</v>
      </c>
      <c r="C13" s="15" t="s">
        <v>148</v>
      </c>
      <c r="D13" s="192" t="s">
        <v>892</v>
      </c>
      <c r="E13" s="193"/>
      <c r="F13" s="193"/>
      <c r="G13" s="193"/>
      <c r="H13" s="193"/>
      <c r="I13" s="193"/>
      <c r="J13" s="193"/>
      <c r="K13" s="193"/>
      <c r="L13" s="85"/>
      <c r="M13" s="85"/>
      <c r="N13" s="85"/>
      <c r="O13" s="16"/>
      <c r="P13" s="5"/>
      <c r="Q13" s="5"/>
      <c r="R13" s="5"/>
      <c r="S13" s="5"/>
      <c r="T13" s="17"/>
      <c r="U13" s="17"/>
      <c r="V13" s="143"/>
      <c r="W13" s="5"/>
      <c r="X13" s="18"/>
      <c r="Y13" s="1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1"/>
      <c r="AQ13" s="22"/>
      <c r="AR13" s="23"/>
      <c r="AS13" s="151">
        <f>ROUND(L14,0)</f>
        <v>276</v>
      </c>
      <c r="AT13" s="29"/>
    </row>
    <row r="14" spans="1:46" s="140" customFormat="1" ht="16.5" customHeight="1">
      <c r="A14" s="13">
        <v>64</v>
      </c>
      <c r="B14" s="14">
        <v>2144</v>
      </c>
      <c r="C14" s="15" t="s">
        <v>149</v>
      </c>
      <c r="D14" s="194"/>
      <c r="E14" s="195"/>
      <c r="F14" s="195"/>
      <c r="G14" s="195"/>
      <c r="H14" s="195"/>
      <c r="I14" s="195"/>
      <c r="J14" s="195"/>
      <c r="K14" s="195"/>
      <c r="L14" s="191">
        <v>276</v>
      </c>
      <c r="M14" s="191"/>
      <c r="N14" s="32" t="s">
        <v>905</v>
      </c>
      <c r="O14" s="33"/>
      <c r="P14" s="25"/>
      <c r="Q14" s="11"/>
      <c r="R14" s="11"/>
      <c r="S14" s="11"/>
      <c r="T14" s="26"/>
      <c r="U14" s="26"/>
      <c r="V14" s="148"/>
      <c r="W14" s="148"/>
      <c r="X14" s="148"/>
      <c r="Y14" s="152"/>
      <c r="Z14" s="27" t="s">
        <v>870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28" t="s">
        <v>618</v>
      </c>
      <c r="AQ14" s="188">
        <v>1</v>
      </c>
      <c r="AR14" s="189"/>
      <c r="AS14" s="151">
        <f>ROUND(L14*AQ14,0)</f>
        <v>276</v>
      </c>
      <c r="AT14" s="29"/>
    </row>
    <row r="15" spans="1:46" s="140" customFormat="1" ht="16.5" customHeight="1">
      <c r="A15" s="13">
        <v>64</v>
      </c>
      <c r="B15" s="14">
        <v>2145</v>
      </c>
      <c r="C15" s="15" t="s">
        <v>150</v>
      </c>
      <c r="D15" s="192" t="s">
        <v>893</v>
      </c>
      <c r="E15" s="193"/>
      <c r="F15" s="193"/>
      <c r="G15" s="193"/>
      <c r="H15" s="193"/>
      <c r="I15" s="193"/>
      <c r="J15" s="193"/>
      <c r="K15" s="193"/>
      <c r="L15" s="85"/>
      <c r="M15" s="85"/>
      <c r="N15" s="85"/>
      <c r="O15" s="16"/>
      <c r="P15" s="5"/>
      <c r="Q15" s="5"/>
      <c r="R15" s="5"/>
      <c r="S15" s="5"/>
      <c r="T15" s="17"/>
      <c r="U15" s="17"/>
      <c r="V15" s="143"/>
      <c r="W15" s="5"/>
      <c r="X15" s="18"/>
      <c r="Y15" s="1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1"/>
      <c r="AQ15" s="22"/>
      <c r="AR15" s="23"/>
      <c r="AS15" s="151">
        <f>ROUND(L16,0)</f>
        <v>345</v>
      </c>
      <c r="AT15" s="29"/>
    </row>
    <row r="16" spans="1:46" s="140" customFormat="1" ht="16.5" customHeight="1">
      <c r="A16" s="13">
        <v>64</v>
      </c>
      <c r="B16" s="14">
        <v>2146</v>
      </c>
      <c r="C16" s="15" t="s">
        <v>151</v>
      </c>
      <c r="D16" s="194"/>
      <c r="E16" s="195"/>
      <c r="F16" s="195"/>
      <c r="G16" s="195"/>
      <c r="H16" s="195"/>
      <c r="I16" s="195"/>
      <c r="J16" s="195"/>
      <c r="K16" s="195"/>
      <c r="L16" s="191">
        <v>345</v>
      </c>
      <c r="M16" s="191"/>
      <c r="N16" s="32" t="s">
        <v>905</v>
      </c>
      <c r="O16" s="33"/>
      <c r="P16" s="25"/>
      <c r="Q16" s="11"/>
      <c r="R16" s="11"/>
      <c r="S16" s="11"/>
      <c r="T16" s="26"/>
      <c r="U16" s="26"/>
      <c r="V16" s="148"/>
      <c r="W16" s="148"/>
      <c r="X16" s="148"/>
      <c r="Y16" s="152"/>
      <c r="Z16" s="27" t="s">
        <v>870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28" t="s">
        <v>618</v>
      </c>
      <c r="AQ16" s="188">
        <v>1</v>
      </c>
      <c r="AR16" s="189"/>
      <c r="AS16" s="151">
        <f>ROUND(L16*AQ16,0)</f>
        <v>345</v>
      </c>
      <c r="AT16" s="29"/>
    </row>
    <row r="17" spans="1:46" s="140" customFormat="1" ht="16.5" customHeight="1">
      <c r="A17" s="13">
        <v>64</v>
      </c>
      <c r="B17" s="14">
        <v>2147</v>
      </c>
      <c r="C17" s="15" t="s">
        <v>152</v>
      </c>
      <c r="D17" s="192" t="s">
        <v>581</v>
      </c>
      <c r="E17" s="193"/>
      <c r="F17" s="193"/>
      <c r="G17" s="193"/>
      <c r="H17" s="193"/>
      <c r="I17" s="193"/>
      <c r="J17" s="193"/>
      <c r="K17" s="193"/>
      <c r="L17" s="85"/>
      <c r="M17" s="85"/>
      <c r="N17" s="85"/>
      <c r="O17" s="16"/>
      <c r="P17" s="5"/>
      <c r="Q17" s="5"/>
      <c r="R17" s="5"/>
      <c r="S17" s="5"/>
      <c r="T17" s="17"/>
      <c r="U17" s="17"/>
      <c r="V17" s="143"/>
      <c r="W17" s="5"/>
      <c r="X17" s="18"/>
      <c r="Y17" s="1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1"/>
      <c r="AQ17" s="22"/>
      <c r="AR17" s="23"/>
      <c r="AS17" s="151">
        <f>ROUND(L18,0)</f>
        <v>414</v>
      </c>
      <c r="AT17" s="29"/>
    </row>
    <row r="18" spans="1:46" s="140" customFormat="1" ht="16.5" customHeight="1">
      <c r="A18" s="13">
        <v>64</v>
      </c>
      <c r="B18" s="14">
        <v>2148</v>
      </c>
      <c r="C18" s="15" t="s">
        <v>153</v>
      </c>
      <c r="D18" s="194"/>
      <c r="E18" s="195"/>
      <c r="F18" s="195"/>
      <c r="G18" s="195"/>
      <c r="H18" s="195"/>
      <c r="I18" s="195"/>
      <c r="J18" s="195"/>
      <c r="K18" s="195"/>
      <c r="L18" s="191">
        <v>414</v>
      </c>
      <c r="M18" s="191"/>
      <c r="N18" s="32" t="s">
        <v>905</v>
      </c>
      <c r="O18" s="33"/>
      <c r="P18" s="25"/>
      <c r="Q18" s="11"/>
      <c r="R18" s="11"/>
      <c r="S18" s="11"/>
      <c r="T18" s="26"/>
      <c r="U18" s="26"/>
      <c r="V18" s="148"/>
      <c r="W18" s="148"/>
      <c r="X18" s="148"/>
      <c r="Y18" s="152"/>
      <c r="Z18" s="27" t="s">
        <v>870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28" t="s">
        <v>618</v>
      </c>
      <c r="AQ18" s="188">
        <v>1</v>
      </c>
      <c r="AR18" s="189"/>
      <c r="AS18" s="151">
        <f>ROUND(L18*AQ18,0)</f>
        <v>414</v>
      </c>
      <c r="AT18" s="29"/>
    </row>
    <row r="19" spans="1:46" s="140" customFormat="1" ht="16.5" customHeight="1">
      <c r="A19" s="13">
        <v>64</v>
      </c>
      <c r="B19" s="14">
        <v>2149</v>
      </c>
      <c r="C19" s="15" t="s">
        <v>154</v>
      </c>
      <c r="D19" s="192" t="s">
        <v>582</v>
      </c>
      <c r="E19" s="193"/>
      <c r="F19" s="193"/>
      <c r="G19" s="193"/>
      <c r="H19" s="193"/>
      <c r="I19" s="193"/>
      <c r="J19" s="193"/>
      <c r="K19" s="193"/>
      <c r="L19" s="85"/>
      <c r="M19" s="85"/>
      <c r="N19" s="85"/>
      <c r="O19" s="16"/>
      <c r="P19" s="5"/>
      <c r="Q19" s="5"/>
      <c r="R19" s="5"/>
      <c r="S19" s="5"/>
      <c r="T19" s="17"/>
      <c r="U19" s="17"/>
      <c r="V19" s="143"/>
      <c r="W19" s="5"/>
      <c r="X19" s="18"/>
      <c r="Y19" s="19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1"/>
      <c r="AQ19" s="22"/>
      <c r="AR19" s="23"/>
      <c r="AS19" s="151">
        <f>ROUND(L20,0)</f>
        <v>483</v>
      </c>
      <c r="AT19" s="29"/>
    </row>
    <row r="20" spans="1:46" s="140" customFormat="1" ht="16.5" customHeight="1">
      <c r="A20" s="13">
        <v>64</v>
      </c>
      <c r="B20" s="14">
        <v>2150</v>
      </c>
      <c r="C20" s="15" t="s">
        <v>155</v>
      </c>
      <c r="D20" s="194"/>
      <c r="E20" s="195"/>
      <c r="F20" s="195"/>
      <c r="G20" s="195"/>
      <c r="H20" s="195"/>
      <c r="I20" s="195"/>
      <c r="J20" s="195"/>
      <c r="K20" s="195"/>
      <c r="L20" s="191">
        <v>483</v>
      </c>
      <c r="M20" s="191"/>
      <c r="N20" s="32" t="s">
        <v>905</v>
      </c>
      <c r="O20" s="33"/>
      <c r="P20" s="25"/>
      <c r="Q20" s="11"/>
      <c r="R20" s="11"/>
      <c r="S20" s="11"/>
      <c r="T20" s="26"/>
      <c r="U20" s="26"/>
      <c r="V20" s="148"/>
      <c r="W20" s="148"/>
      <c r="X20" s="148"/>
      <c r="Y20" s="152"/>
      <c r="Z20" s="27" t="s">
        <v>870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28" t="s">
        <v>618</v>
      </c>
      <c r="AQ20" s="188">
        <v>1</v>
      </c>
      <c r="AR20" s="189"/>
      <c r="AS20" s="151">
        <f>ROUND(L20*AQ20,0)</f>
        <v>483</v>
      </c>
      <c r="AT20" s="29"/>
    </row>
    <row r="21" spans="1:46" s="140" customFormat="1" ht="16.5" customHeight="1">
      <c r="A21" s="13">
        <v>64</v>
      </c>
      <c r="B21" s="14">
        <v>2151</v>
      </c>
      <c r="C21" s="15" t="s">
        <v>156</v>
      </c>
      <c r="D21" s="192" t="s">
        <v>583</v>
      </c>
      <c r="E21" s="193"/>
      <c r="F21" s="193"/>
      <c r="G21" s="193"/>
      <c r="H21" s="193"/>
      <c r="I21" s="193"/>
      <c r="J21" s="193"/>
      <c r="K21" s="193"/>
      <c r="L21" s="85"/>
      <c r="M21" s="85"/>
      <c r="N21" s="85"/>
      <c r="O21" s="16"/>
      <c r="P21" s="5"/>
      <c r="Q21" s="5"/>
      <c r="R21" s="5"/>
      <c r="S21" s="5"/>
      <c r="T21" s="17"/>
      <c r="U21" s="17"/>
      <c r="V21" s="143"/>
      <c r="W21" s="5"/>
      <c r="X21" s="18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  <c r="AQ21" s="22"/>
      <c r="AR21" s="23"/>
      <c r="AS21" s="151">
        <f>ROUND(L22,0)</f>
        <v>552</v>
      </c>
      <c r="AT21" s="29"/>
    </row>
    <row r="22" spans="1:46" s="140" customFormat="1" ht="16.5" customHeight="1">
      <c r="A22" s="13">
        <v>64</v>
      </c>
      <c r="B22" s="14">
        <v>2152</v>
      </c>
      <c r="C22" s="15" t="s">
        <v>157</v>
      </c>
      <c r="D22" s="194"/>
      <c r="E22" s="195"/>
      <c r="F22" s="195"/>
      <c r="G22" s="195"/>
      <c r="H22" s="195"/>
      <c r="I22" s="195"/>
      <c r="J22" s="195"/>
      <c r="K22" s="195"/>
      <c r="L22" s="191">
        <v>552</v>
      </c>
      <c r="M22" s="191"/>
      <c r="N22" s="32" t="s">
        <v>905</v>
      </c>
      <c r="O22" s="33"/>
      <c r="P22" s="25"/>
      <c r="Q22" s="11"/>
      <c r="R22" s="11"/>
      <c r="S22" s="11"/>
      <c r="T22" s="26"/>
      <c r="U22" s="26"/>
      <c r="V22" s="148"/>
      <c r="W22" s="148"/>
      <c r="X22" s="148"/>
      <c r="Y22" s="152"/>
      <c r="Z22" s="27" t="s">
        <v>870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28" t="s">
        <v>618</v>
      </c>
      <c r="AQ22" s="188">
        <v>1</v>
      </c>
      <c r="AR22" s="189"/>
      <c r="AS22" s="151">
        <f>ROUND(L22*AQ22,0)</f>
        <v>552</v>
      </c>
      <c r="AT22" s="29"/>
    </row>
    <row r="23" spans="1:46" s="140" customFormat="1" ht="16.5" customHeight="1">
      <c r="A23" s="13">
        <v>64</v>
      </c>
      <c r="B23" s="14">
        <v>2153</v>
      </c>
      <c r="C23" s="15" t="s">
        <v>158</v>
      </c>
      <c r="D23" s="192" t="s">
        <v>584</v>
      </c>
      <c r="E23" s="193"/>
      <c r="F23" s="193"/>
      <c r="G23" s="193"/>
      <c r="H23" s="193"/>
      <c r="I23" s="193"/>
      <c r="J23" s="193"/>
      <c r="K23" s="193"/>
      <c r="L23" s="85"/>
      <c r="M23" s="85"/>
      <c r="N23" s="85"/>
      <c r="O23" s="16"/>
      <c r="P23" s="5"/>
      <c r="Q23" s="5"/>
      <c r="R23" s="5"/>
      <c r="S23" s="5"/>
      <c r="T23" s="17"/>
      <c r="U23" s="17"/>
      <c r="V23" s="143"/>
      <c r="W23" s="5"/>
      <c r="X23" s="18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1"/>
      <c r="AQ23" s="22"/>
      <c r="AR23" s="23"/>
      <c r="AS23" s="151">
        <f>ROUND(L24,0)</f>
        <v>621</v>
      </c>
      <c r="AT23" s="29"/>
    </row>
    <row r="24" spans="1:46" s="140" customFormat="1" ht="16.5" customHeight="1">
      <c r="A24" s="13">
        <v>64</v>
      </c>
      <c r="B24" s="14">
        <v>2154</v>
      </c>
      <c r="C24" s="15" t="s">
        <v>159</v>
      </c>
      <c r="D24" s="194"/>
      <c r="E24" s="195"/>
      <c r="F24" s="195"/>
      <c r="G24" s="195"/>
      <c r="H24" s="195"/>
      <c r="I24" s="195"/>
      <c r="J24" s="195"/>
      <c r="K24" s="195"/>
      <c r="L24" s="191">
        <v>621</v>
      </c>
      <c r="M24" s="191"/>
      <c r="N24" s="32" t="s">
        <v>905</v>
      </c>
      <c r="O24" s="33"/>
      <c r="P24" s="25"/>
      <c r="Q24" s="11"/>
      <c r="R24" s="11"/>
      <c r="S24" s="11"/>
      <c r="T24" s="26"/>
      <c r="U24" s="26"/>
      <c r="V24" s="148"/>
      <c r="W24" s="148"/>
      <c r="X24" s="148"/>
      <c r="Y24" s="152"/>
      <c r="Z24" s="27" t="s">
        <v>870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28" t="s">
        <v>618</v>
      </c>
      <c r="AQ24" s="188">
        <v>1</v>
      </c>
      <c r="AR24" s="189"/>
      <c r="AS24" s="151">
        <f>ROUND(L24*AQ24,0)</f>
        <v>621</v>
      </c>
      <c r="AT24" s="29"/>
    </row>
    <row r="25" spans="1:46" s="140" customFormat="1" ht="16.5" customHeight="1">
      <c r="A25" s="13">
        <v>64</v>
      </c>
      <c r="B25" s="14">
        <v>2155</v>
      </c>
      <c r="C25" s="15" t="s">
        <v>160</v>
      </c>
      <c r="D25" s="192" t="s">
        <v>585</v>
      </c>
      <c r="E25" s="193"/>
      <c r="F25" s="193"/>
      <c r="G25" s="193"/>
      <c r="H25" s="193"/>
      <c r="I25" s="193"/>
      <c r="J25" s="193"/>
      <c r="K25" s="193"/>
      <c r="L25" s="85"/>
      <c r="M25" s="85"/>
      <c r="N25" s="85"/>
      <c r="O25" s="16"/>
      <c r="P25" s="5"/>
      <c r="Q25" s="5"/>
      <c r="R25" s="5"/>
      <c r="S25" s="5"/>
      <c r="T25" s="17"/>
      <c r="U25" s="17"/>
      <c r="V25" s="143"/>
      <c r="W25" s="5"/>
      <c r="X25" s="18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1"/>
      <c r="AQ25" s="22"/>
      <c r="AR25" s="23"/>
      <c r="AS25" s="151">
        <f>ROUND(L26,0)</f>
        <v>690</v>
      </c>
      <c r="AT25" s="29"/>
    </row>
    <row r="26" spans="1:46" s="140" customFormat="1" ht="16.5" customHeight="1">
      <c r="A26" s="13">
        <v>64</v>
      </c>
      <c r="B26" s="14">
        <v>2156</v>
      </c>
      <c r="C26" s="15" t="s">
        <v>161</v>
      </c>
      <c r="D26" s="194"/>
      <c r="E26" s="195"/>
      <c r="F26" s="195"/>
      <c r="G26" s="195"/>
      <c r="H26" s="195"/>
      <c r="I26" s="195"/>
      <c r="J26" s="195"/>
      <c r="K26" s="195"/>
      <c r="L26" s="191">
        <v>690</v>
      </c>
      <c r="M26" s="191"/>
      <c r="N26" s="32" t="s">
        <v>905</v>
      </c>
      <c r="O26" s="33"/>
      <c r="P26" s="25"/>
      <c r="Q26" s="11"/>
      <c r="R26" s="11"/>
      <c r="S26" s="11"/>
      <c r="T26" s="26"/>
      <c r="U26" s="26"/>
      <c r="V26" s="148"/>
      <c r="W26" s="148"/>
      <c r="X26" s="148"/>
      <c r="Y26" s="152"/>
      <c r="Z26" s="27" t="s">
        <v>870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8" t="s">
        <v>618</v>
      </c>
      <c r="AQ26" s="188">
        <v>1</v>
      </c>
      <c r="AR26" s="189"/>
      <c r="AS26" s="151">
        <f>ROUND(L26*AQ26,0)</f>
        <v>690</v>
      </c>
      <c r="AT26" s="29"/>
    </row>
    <row r="27" spans="1:46" s="140" customFormat="1" ht="16.5" customHeight="1">
      <c r="A27" s="13">
        <v>64</v>
      </c>
      <c r="B27" s="14">
        <v>2157</v>
      </c>
      <c r="C27" s="15" t="s">
        <v>162</v>
      </c>
      <c r="D27" s="192" t="s">
        <v>586</v>
      </c>
      <c r="E27" s="193"/>
      <c r="F27" s="193"/>
      <c r="G27" s="193"/>
      <c r="H27" s="193"/>
      <c r="I27" s="193"/>
      <c r="J27" s="193"/>
      <c r="K27" s="193"/>
      <c r="L27" s="85"/>
      <c r="M27" s="85"/>
      <c r="N27" s="85"/>
      <c r="O27" s="16"/>
      <c r="P27" s="5"/>
      <c r="Q27" s="5"/>
      <c r="R27" s="5"/>
      <c r="S27" s="5"/>
      <c r="T27" s="17"/>
      <c r="U27" s="17"/>
      <c r="V27" s="143"/>
      <c r="W27" s="5"/>
      <c r="X27" s="18"/>
      <c r="Y27" s="1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/>
      <c r="AQ27" s="22"/>
      <c r="AR27" s="23"/>
      <c r="AS27" s="151">
        <f>ROUND(L28,0)</f>
        <v>759</v>
      </c>
      <c r="AT27" s="29"/>
    </row>
    <row r="28" spans="1:46" s="140" customFormat="1" ht="16.5" customHeight="1">
      <c r="A28" s="13">
        <v>64</v>
      </c>
      <c r="B28" s="14">
        <v>2158</v>
      </c>
      <c r="C28" s="15" t="s">
        <v>163</v>
      </c>
      <c r="D28" s="194"/>
      <c r="E28" s="195"/>
      <c r="F28" s="195"/>
      <c r="G28" s="195"/>
      <c r="H28" s="195"/>
      <c r="I28" s="195"/>
      <c r="J28" s="195"/>
      <c r="K28" s="195"/>
      <c r="L28" s="191">
        <v>759</v>
      </c>
      <c r="M28" s="191"/>
      <c r="N28" s="32" t="s">
        <v>905</v>
      </c>
      <c r="O28" s="33"/>
      <c r="P28" s="25"/>
      <c r="Q28" s="11"/>
      <c r="R28" s="11"/>
      <c r="S28" s="11"/>
      <c r="T28" s="26"/>
      <c r="U28" s="26"/>
      <c r="V28" s="148"/>
      <c r="W28" s="148"/>
      <c r="X28" s="148"/>
      <c r="Y28" s="152"/>
      <c r="Z28" s="27" t="s">
        <v>870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28" t="s">
        <v>618</v>
      </c>
      <c r="AQ28" s="188">
        <v>1</v>
      </c>
      <c r="AR28" s="189"/>
      <c r="AS28" s="151">
        <f>ROUND(L28*AQ28,0)</f>
        <v>759</v>
      </c>
      <c r="AT28" s="29"/>
    </row>
    <row r="29" spans="1:46" s="140" customFormat="1" ht="16.5" customHeight="1">
      <c r="A29" s="13">
        <v>64</v>
      </c>
      <c r="B29" s="14">
        <v>2159</v>
      </c>
      <c r="C29" s="15" t="s">
        <v>164</v>
      </c>
      <c r="D29" s="192" t="s">
        <v>587</v>
      </c>
      <c r="E29" s="193"/>
      <c r="F29" s="193"/>
      <c r="G29" s="193"/>
      <c r="H29" s="193"/>
      <c r="I29" s="193"/>
      <c r="J29" s="193"/>
      <c r="K29" s="193"/>
      <c r="L29" s="85"/>
      <c r="M29" s="85"/>
      <c r="N29" s="85"/>
      <c r="O29" s="16"/>
      <c r="P29" s="5"/>
      <c r="Q29" s="5"/>
      <c r="R29" s="5"/>
      <c r="S29" s="5"/>
      <c r="T29" s="17"/>
      <c r="U29" s="17"/>
      <c r="V29" s="143"/>
      <c r="W29" s="5"/>
      <c r="X29" s="18"/>
      <c r="Y29" s="1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/>
      <c r="AQ29" s="22"/>
      <c r="AR29" s="23"/>
      <c r="AS29" s="151">
        <f>ROUND(L30,0)</f>
        <v>828</v>
      </c>
      <c r="AT29" s="29"/>
    </row>
    <row r="30" spans="1:46" s="140" customFormat="1" ht="16.5" customHeight="1">
      <c r="A30" s="13">
        <v>64</v>
      </c>
      <c r="B30" s="14">
        <v>2160</v>
      </c>
      <c r="C30" s="15" t="s">
        <v>165</v>
      </c>
      <c r="D30" s="194"/>
      <c r="E30" s="195"/>
      <c r="F30" s="195"/>
      <c r="G30" s="195"/>
      <c r="H30" s="195"/>
      <c r="I30" s="195"/>
      <c r="J30" s="195"/>
      <c r="K30" s="195"/>
      <c r="L30" s="191">
        <v>828</v>
      </c>
      <c r="M30" s="191"/>
      <c r="N30" s="32" t="s">
        <v>905</v>
      </c>
      <c r="O30" s="33"/>
      <c r="P30" s="25"/>
      <c r="Q30" s="11"/>
      <c r="R30" s="11"/>
      <c r="S30" s="11"/>
      <c r="T30" s="26"/>
      <c r="U30" s="26"/>
      <c r="V30" s="148"/>
      <c r="W30" s="148"/>
      <c r="X30" s="148"/>
      <c r="Y30" s="152"/>
      <c r="Z30" s="27" t="s">
        <v>870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28" t="s">
        <v>618</v>
      </c>
      <c r="AQ30" s="188">
        <v>1</v>
      </c>
      <c r="AR30" s="189"/>
      <c r="AS30" s="151">
        <f>ROUND(L30*AQ30,0)</f>
        <v>828</v>
      </c>
      <c r="AT30" s="29"/>
    </row>
    <row r="31" spans="1:46" s="140" customFormat="1" ht="16.5" customHeight="1">
      <c r="A31" s="13">
        <v>64</v>
      </c>
      <c r="B31" s="14">
        <v>2161</v>
      </c>
      <c r="C31" s="15" t="s">
        <v>166</v>
      </c>
      <c r="D31" s="192" t="s">
        <v>588</v>
      </c>
      <c r="E31" s="193"/>
      <c r="F31" s="193"/>
      <c r="G31" s="193"/>
      <c r="H31" s="193"/>
      <c r="I31" s="193"/>
      <c r="J31" s="193"/>
      <c r="K31" s="193"/>
      <c r="L31" s="85"/>
      <c r="M31" s="85"/>
      <c r="N31" s="85"/>
      <c r="O31" s="16"/>
      <c r="P31" s="5"/>
      <c r="Q31" s="5"/>
      <c r="R31" s="5"/>
      <c r="S31" s="5"/>
      <c r="T31" s="17"/>
      <c r="U31" s="17"/>
      <c r="V31" s="143"/>
      <c r="W31" s="5"/>
      <c r="X31" s="18"/>
      <c r="Y31" s="1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1"/>
      <c r="AQ31" s="22"/>
      <c r="AR31" s="23"/>
      <c r="AS31" s="151">
        <f>ROUND(L32,0)</f>
        <v>897</v>
      </c>
      <c r="AT31" s="29"/>
    </row>
    <row r="32" spans="1:46" s="140" customFormat="1" ht="16.5" customHeight="1">
      <c r="A32" s="13">
        <v>64</v>
      </c>
      <c r="B32" s="14">
        <v>2162</v>
      </c>
      <c r="C32" s="15" t="s">
        <v>167</v>
      </c>
      <c r="D32" s="194"/>
      <c r="E32" s="195"/>
      <c r="F32" s="195"/>
      <c r="G32" s="195"/>
      <c r="H32" s="195"/>
      <c r="I32" s="195"/>
      <c r="J32" s="195"/>
      <c r="K32" s="195"/>
      <c r="L32" s="191">
        <v>897</v>
      </c>
      <c r="M32" s="191"/>
      <c r="N32" s="32" t="s">
        <v>905</v>
      </c>
      <c r="O32" s="33"/>
      <c r="P32" s="25"/>
      <c r="Q32" s="11"/>
      <c r="R32" s="11"/>
      <c r="S32" s="11"/>
      <c r="T32" s="26"/>
      <c r="U32" s="26"/>
      <c r="V32" s="148"/>
      <c r="W32" s="148"/>
      <c r="X32" s="148"/>
      <c r="Y32" s="152"/>
      <c r="Z32" s="27" t="s">
        <v>870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28" t="s">
        <v>618</v>
      </c>
      <c r="AQ32" s="188">
        <v>1</v>
      </c>
      <c r="AR32" s="189"/>
      <c r="AS32" s="151">
        <f>ROUND(L32*AQ32,0)</f>
        <v>897</v>
      </c>
      <c r="AT32" s="29"/>
    </row>
    <row r="33" spans="1:46" s="140" customFormat="1" ht="16.5" customHeight="1">
      <c r="A33" s="13">
        <v>64</v>
      </c>
      <c r="B33" s="14">
        <v>2163</v>
      </c>
      <c r="C33" s="15" t="s">
        <v>168</v>
      </c>
      <c r="D33" s="192" t="s">
        <v>589</v>
      </c>
      <c r="E33" s="193"/>
      <c r="F33" s="193"/>
      <c r="G33" s="193"/>
      <c r="H33" s="193"/>
      <c r="I33" s="193"/>
      <c r="J33" s="193"/>
      <c r="K33" s="193"/>
      <c r="L33" s="85"/>
      <c r="M33" s="85"/>
      <c r="N33" s="85"/>
      <c r="O33" s="16"/>
      <c r="P33" s="5"/>
      <c r="Q33" s="92"/>
      <c r="R33" s="5"/>
      <c r="S33" s="5"/>
      <c r="T33" s="17"/>
      <c r="U33" s="17"/>
      <c r="V33" s="143"/>
      <c r="W33" s="5"/>
      <c r="X33" s="18"/>
      <c r="Y33" s="19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1"/>
      <c r="AQ33" s="22"/>
      <c r="AR33" s="23"/>
      <c r="AS33" s="151">
        <f>ROUND(L34,0)</f>
        <v>966</v>
      </c>
      <c r="AT33" s="29"/>
    </row>
    <row r="34" spans="1:46" s="140" customFormat="1" ht="16.5" customHeight="1">
      <c r="A34" s="13">
        <v>64</v>
      </c>
      <c r="B34" s="14">
        <v>2164</v>
      </c>
      <c r="C34" s="15" t="s">
        <v>169</v>
      </c>
      <c r="D34" s="194"/>
      <c r="E34" s="195"/>
      <c r="F34" s="195"/>
      <c r="G34" s="195"/>
      <c r="H34" s="195"/>
      <c r="I34" s="195"/>
      <c r="J34" s="195"/>
      <c r="K34" s="195"/>
      <c r="L34" s="191">
        <v>966</v>
      </c>
      <c r="M34" s="191"/>
      <c r="N34" s="32" t="s">
        <v>905</v>
      </c>
      <c r="O34" s="33"/>
      <c r="P34" s="25"/>
      <c r="Q34" s="11"/>
      <c r="R34" s="11"/>
      <c r="S34" s="11"/>
      <c r="T34" s="26"/>
      <c r="U34" s="26"/>
      <c r="V34" s="148"/>
      <c r="W34" s="148"/>
      <c r="X34" s="148"/>
      <c r="Y34" s="152"/>
      <c r="Z34" s="27" t="s">
        <v>870</v>
      </c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28" t="s">
        <v>618</v>
      </c>
      <c r="AQ34" s="188">
        <v>1</v>
      </c>
      <c r="AR34" s="189"/>
      <c r="AS34" s="151">
        <f>ROUND(L34*AQ34,0)</f>
        <v>966</v>
      </c>
      <c r="AT34" s="29"/>
    </row>
    <row r="35" spans="1:46" s="140" customFormat="1" ht="16.5" customHeight="1">
      <c r="A35" s="13">
        <v>64</v>
      </c>
      <c r="B35" s="14">
        <v>2165</v>
      </c>
      <c r="C35" s="15" t="s">
        <v>170</v>
      </c>
      <c r="D35" s="192" t="s">
        <v>590</v>
      </c>
      <c r="E35" s="193"/>
      <c r="F35" s="193"/>
      <c r="G35" s="193"/>
      <c r="H35" s="193"/>
      <c r="I35" s="193"/>
      <c r="J35" s="193"/>
      <c r="K35" s="193"/>
      <c r="L35" s="85"/>
      <c r="M35" s="85"/>
      <c r="N35" s="85"/>
      <c r="O35" s="16"/>
      <c r="P35" s="5"/>
      <c r="Q35" s="5"/>
      <c r="R35" s="5"/>
      <c r="S35" s="5"/>
      <c r="T35" s="17"/>
      <c r="U35" s="17"/>
      <c r="V35" s="143"/>
      <c r="W35" s="5"/>
      <c r="X35" s="18"/>
      <c r="Y35" s="19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/>
      <c r="AQ35" s="22"/>
      <c r="AR35" s="23"/>
      <c r="AS35" s="151">
        <f>ROUND(L36,0)</f>
        <v>1035</v>
      </c>
      <c r="AT35" s="29"/>
    </row>
    <row r="36" spans="1:46" s="140" customFormat="1" ht="16.5" customHeight="1">
      <c r="A36" s="13">
        <v>64</v>
      </c>
      <c r="B36" s="14">
        <v>2166</v>
      </c>
      <c r="C36" s="15" t="s">
        <v>171</v>
      </c>
      <c r="D36" s="194"/>
      <c r="E36" s="195"/>
      <c r="F36" s="195"/>
      <c r="G36" s="195"/>
      <c r="H36" s="195"/>
      <c r="I36" s="195"/>
      <c r="J36" s="195"/>
      <c r="K36" s="195"/>
      <c r="L36" s="191">
        <v>1035</v>
      </c>
      <c r="M36" s="191"/>
      <c r="N36" s="32" t="s">
        <v>905</v>
      </c>
      <c r="O36" s="33"/>
      <c r="P36" s="25"/>
      <c r="Q36" s="11"/>
      <c r="R36" s="11"/>
      <c r="S36" s="11"/>
      <c r="T36" s="26"/>
      <c r="U36" s="26"/>
      <c r="V36" s="148"/>
      <c r="W36" s="148"/>
      <c r="X36" s="148"/>
      <c r="Y36" s="152"/>
      <c r="Z36" s="27" t="s">
        <v>870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28" t="s">
        <v>618</v>
      </c>
      <c r="AQ36" s="188">
        <v>1</v>
      </c>
      <c r="AR36" s="189"/>
      <c r="AS36" s="151">
        <f>ROUND(L36*AQ36,0)</f>
        <v>1035</v>
      </c>
      <c r="AT36" s="29"/>
    </row>
    <row r="37" spans="1:46" s="140" customFormat="1" ht="16.5" customHeight="1">
      <c r="A37" s="13">
        <v>64</v>
      </c>
      <c r="B37" s="14">
        <v>2167</v>
      </c>
      <c r="C37" s="15" t="s">
        <v>172</v>
      </c>
      <c r="D37" s="192" t="s">
        <v>591</v>
      </c>
      <c r="E37" s="193"/>
      <c r="F37" s="193"/>
      <c r="G37" s="193"/>
      <c r="H37" s="193"/>
      <c r="I37" s="193"/>
      <c r="J37" s="193"/>
      <c r="K37" s="193"/>
      <c r="L37" s="85"/>
      <c r="M37" s="85"/>
      <c r="N37" s="85"/>
      <c r="O37" s="16"/>
      <c r="P37" s="5"/>
      <c r="Q37" s="5"/>
      <c r="R37" s="5"/>
      <c r="S37" s="5"/>
      <c r="T37" s="17"/>
      <c r="U37" s="17"/>
      <c r="V37" s="143"/>
      <c r="W37" s="5"/>
      <c r="X37" s="18"/>
      <c r="Y37" s="19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1"/>
      <c r="AQ37" s="22"/>
      <c r="AR37" s="23"/>
      <c r="AS37" s="151">
        <f>ROUND(L38,0)</f>
        <v>1104</v>
      </c>
      <c r="AT37" s="29"/>
    </row>
    <row r="38" spans="1:46" s="140" customFormat="1" ht="16.5" customHeight="1">
      <c r="A38" s="13">
        <v>64</v>
      </c>
      <c r="B38" s="14">
        <v>2168</v>
      </c>
      <c r="C38" s="15" t="s">
        <v>173</v>
      </c>
      <c r="D38" s="194"/>
      <c r="E38" s="195"/>
      <c r="F38" s="195"/>
      <c r="G38" s="195"/>
      <c r="H38" s="195"/>
      <c r="I38" s="195"/>
      <c r="J38" s="195"/>
      <c r="K38" s="195"/>
      <c r="L38" s="191">
        <v>1104</v>
      </c>
      <c r="M38" s="191"/>
      <c r="N38" s="32" t="s">
        <v>905</v>
      </c>
      <c r="O38" s="33"/>
      <c r="P38" s="25"/>
      <c r="Q38" s="11"/>
      <c r="R38" s="11"/>
      <c r="S38" s="11"/>
      <c r="T38" s="26"/>
      <c r="U38" s="26"/>
      <c r="V38" s="148"/>
      <c r="W38" s="148"/>
      <c r="X38" s="148"/>
      <c r="Y38" s="152"/>
      <c r="Z38" s="27" t="s">
        <v>870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28" t="s">
        <v>618</v>
      </c>
      <c r="AQ38" s="188">
        <v>1</v>
      </c>
      <c r="AR38" s="189"/>
      <c r="AS38" s="151">
        <f>ROUND(L38*AQ38,0)</f>
        <v>1104</v>
      </c>
      <c r="AT38" s="29"/>
    </row>
    <row r="39" spans="1:46" s="140" customFormat="1" ht="16.5" customHeight="1">
      <c r="A39" s="13">
        <v>64</v>
      </c>
      <c r="B39" s="14">
        <v>2169</v>
      </c>
      <c r="C39" s="15" t="s">
        <v>174</v>
      </c>
      <c r="D39" s="192" t="s">
        <v>592</v>
      </c>
      <c r="E39" s="193"/>
      <c r="F39" s="193"/>
      <c r="G39" s="193"/>
      <c r="H39" s="193"/>
      <c r="I39" s="193"/>
      <c r="J39" s="193"/>
      <c r="K39" s="193"/>
      <c r="L39" s="85"/>
      <c r="M39" s="85"/>
      <c r="N39" s="85"/>
      <c r="O39" s="16"/>
      <c r="P39" s="5"/>
      <c r="Q39" s="5"/>
      <c r="R39" s="5"/>
      <c r="S39" s="5"/>
      <c r="T39" s="17"/>
      <c r="U39" s="17"/>
      <c r="V39" s="143"/>
      <c r="W39" s="5"/>
      <c r="X39" s="18"/>
      <c r="Y39" s="19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1"/>
      <c r="AQ39" s="22"/>
      <c r="AR39" s="23"/>
      <c r="AS39" s="151">
        <f>ROUND(L40,0)</f>
        <v>1173</v>
      </c>
      <c r="AT39" s="29"/>
    </row>
    <row r="40" spans="1:46" s="140" customFormat="1" ht="16.5" customHeight="1">
      <c r="A40" s="13">
        <v>64</v>
      </c>
      <c r="B40" s="14">
        <v>2170</v>
      </c>
      <c r="C40" s="15" t="s">
        <v>175</v>
      </c>
      <c r="D40" s="194"/>
      <c r="E40" s="195"/>
      <c r="F40" s="195"/>
      <c r="G40" s="195"/>
      <c r="H40" s="195"/>
      <c r="I40" s="195"/>
      <c r="J40" s="195"/>
      <c r="K40" s="195"/>
      <c r="L40" s="191">
        <v>1173</v>
      </c>
      <c r="M40" s="191"/>
      <c r="N40" s="32" t="s">
        <v>905</v>
      </c>
      <c r="O40" s="33"/>
      <c r="P40" s="25"/>
      <c r="Q40" s="11"/>
      <c r="R40" s="11"/>
      <c r="S40" s="11"/>
      <c r="T40" s="26"/>
      <c r="U40" s="26"/>
      <c r="V40" s="148"/>
      <c r="W40" s="148"/>
      <c r="X40" s="148"/>
      <c r="Y40" s="152"/>
      <c r="Z40" s="27" t="s">
        <v>870</v>
      </c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28" t="s">
        <v>618</v>
      </c>
      <c r="AQ40" s="188">
        <v>1</v>
      </c>
      <c r="AR40" s="189"/>
      <c r="AS40" s="151">
        <f>ROUND(L40*AQ40,0)</f>
        <v>1173</v>
      </c>
      <c r="AT40" s="29"/>
    </row>
    <row r="41" spans="1:46" s="140" customFormat="1" ht="16.5" customHeight="1">
      <c r="A41" s="13">
        <v>64</v>
      </c>
      <c r="B41" s="14">
        <v>2171</v>
      </c>
      <c r="C41" s="15" t="s">
        <v>176</v>
      </c>
      <c r="D41" s="192" t="s">
        <v>593</v>
      </c>
      <c r="E41" s="193"/>
      <c r="F41" s="193"/>
      <c r="G41" s="193"/>
      <c r="H41" s="193"/>
      <c r="I41" s="193"/>
      <c r="J41" s="193"/>
      <c r="K41" s="193"/>
      <c r="L41" s="85"/>
      <c r="M41" s="85"/>
      <c r="N41" s="85"/>
      <c r="O41" s="16"/>
      <c r="P41" s="5"/>
      <c r="Q41" s="5"/>
      <c r="R41" s="5"/>
      <c r="S41" s="5"/>
      <c r="T41" s="17"/>
      <c r="U41" s="17"/>
      <c r="V41" s="143"/>
      <c r="W41" s="5"/>
      <c r="X41" s="18"/>
      <c r="Y41" s="19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1"/>
      <c r="AQ41" s="22"/>
      <c r="AR41" s="23"/>
      <c r="AS41" s="151">
        <f>ROUND(L42,0)</f>
        <v>1242</v>
      </c>
      <c r="AT41" s="29"/>
    </row>
    <row r="42" spans="1:46" s="140" customFormat="1" ht="16.5" customHeight="1">
      <c r="A42" s="13">
        <v>64</v>
      </c>
      <c r="B42" s="14">
        <v>2172</v>
      </c>
      <c r="C42" s="15" t="s">
        <v>177</v>
      </c>
      <c r="D42" s="194"/>
      <c r="E42" s="195"/>
      <c r="F42" s="195"/>
      <c r="G42" s="195"/>
      <c r="H42" s="195"/>
      <c r="I42" s="195"/>
      <c r="J42" s="195"/>
      <c r="K42" s="195"/>
      <c r="L42" s="191">
        <v>1242</v>
      </c>
      <c r="M42" s="191"/>
      <c r="N42" s="32" t="s">
        <v>905</v>
      </c>
      <c r="O42" s="33"/>
      <c r="P42" s="25"/>
      <c r="Q42" s="11"/>
      <c r="R42" s="11"/>
      <c r="S42" s="11"/>
      <c r="T42" s="26"/>
      <c r="U42" s="26"/>
      <c r="V42" s="148"/>
      <c r="W42" s="148"/>
      <c r="X42" s="148"/>
      <c r="Y42" s="152"/>
      <c r="Z42" s="27" t="s">
        <v>870</v>
      </c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28" t="s">
        <v>618</v>
      </c>
      <c r="AQ42" s="188">
        <v>1</v>
      </c>
      <c r="AR42" s="189"/>
      <c r="AS42" s="151">
        <f>ROUND(L42*AQ42,0)</f>
        <v>1242</v>
      </c>
      <c r="AT42" s="29"/>
    </row>
    <row r="43" spans="1:46" s="140" customFormat="1" ht="16.5" customHeight="1">
      <c r="A43" s="13">
        <v>64</v>
      </c>
      <c r="B43" s="14">
        <v>2173</v>
      </c>
      <c r="C43" s="15" t="s">
        <v>178</v>
      </c>
      <c r="D43" s="192" t="s">
        <v>594</v>
      </c>
      <c r="E43" s="193"/>
      <c r="F43" s="193"/>
      <c r="G43" s="193"/>
      <c r="H43" s="193"/>
      <c r="I43" s="193"/>
      <c r="J43" s="193"/>
      <c r="K43" s="193"/>
      <c r="L43" s="85"/>
      <c r="M43" s="85"/>
      <c r="N43" s="85"/>
      <c r="O43" s="16"/>
      <c r="P43" s="5"/>
      <c r="Q43" s="5"/>
      <c r="R43" s="5"/>
      <c r="S43" s="5"/>
      <c r="T43" s="17"/>
      <c r="U43" s="17"/>
      <c r="V43" s="143"/>
      <c r="W43" s="5"/>
      <c r="X43" s="18"/>
      <c r="Y43" s="19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1"/>
      <c r="AQ43" s="22"/>
      <c r="AR43" s="23"/>
      <c r="AS43" s="151">
        <f>ROUND(L44,0)</f>
        <v>1311</v>
      </c>
      <c r="AT43" s="29"/>
    </row>
    <row r="44" spans="1:46" s="140" customFormat="1" ht="16.5" customHeight="1">
      <c r="A44" s="13">
        <v>64</v>
      </c>
      <c r="B44" s="14">
        <v>2174</v>
      </c>
      <c r="C44" s="15" t="s">
        <v>179</v>
      </c>
      <c r="D44" s="194"/>
      <c r="E44" s="195"/>
      <c r="F44" s="195"/>
      <c r="G44" s="195"/>
      <c r="H44" s="195"/>
      <c r="I44" s="195"/>
      <c r="J44" s="195"/>
      <c r="K44" s="195"/>
      <c r="L44" s="191">
        <v>1311</v>
      </c>
      <c r="M44" s="191"/>
      <c r="N44" s="32" t="s">
        <v>905</v>
      </c>
      <c r="O44" s="33"/>
      <c r="P44" s="25"/>
      <c r="Q44" s="11"/>
      <c r="R44" s="11"/>
      <c r="S44" s="11"/>
      <c r="T44" s="26"/>
      <c r="U44" s="26"/>
      <c r="V44" s="148"/>
      <c r="W44" s="148"/>
      <c r="X44" s="148"/>
      <c r="Y44" s="152"/>
      <c r="Z44" s="27" t="s">
        <v>870</v>
      </c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28" t="s">
        <v>618</v>
      </c>
      <c r="AQ44" s="188">
        <v>1</v>
      </c>
      <c r="AR44" s="189"/>
      <c r="AS44" s="151">
        <f>ROUND(L44*AQ44,0)</f>
        <v>1311</v>
      </c>
      <c r="AT44" s="29"/>
    </row>
    <row r="45" spans="1:46" s="140" customFormat="1" ht="16.5" customHeight="1">
      <c r="A45" s="13">
        <v>64</v>
      </c>
      <c r="B45" s="14">
        <v>2175</v>
      </c>
      <c r="C45" s="15" t="s">
        <v>180</v>
      </c>
      <c r="D45" s="192" t="s">
        <v>595</v>
      </c>
      <c r="E45" s="193"/>
      <c r="F45" s="193"/>
      <c r="G45" s="193"/>
      <c r="H45" s="193"/>
      <c r="I45" s="193"/>
      <c r="J45" s="193"/>
      <c r="K45" s="193"/>
      <c r="L45" s="85"/>
      <c r="M45" s="85"/>
      <c r="N45" s="85"/>
      <c r="O45" s="16"/>
      <c r="P45" s="5"/>
      <c r="Q45" s="5"/>
      <c r="R45" s="5"/>
      <c r="S45" s="5"/>
      <c r="T45" s="17"/>
      <c r="U45" s="17"/>
      <c r="V45" s="143"/>
      <c r="W45" s="5"/>
      <c r="X45" s="18"/>
      <c r="Y45" s="19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1"/>
      <c r="AQ45" s="22"/>
      <c r="AR45" s="23"/>
      <c r="AS45" s="151">
        <f>ROUND(L46,0)</f>
        <v>1380</v>
      </c>
      <c r="AT45" s="29"/>
    </row>
    <row r="46" spans="1:46" s="140" customFormat="1" ht="16.5" customHeight="1">
      <c r="A46" s="13">
        <v>64</v>
      </c>
      <c r="B46" s="14">
        <v>2176</v>
      </c>
      <c r="C46" s="15" t="s">
        <v>181</v>
      </c>
      <c r="D46" s="194"/>
      <c r="E46" s="195"/>
      <c r="F46" s="195"/>
      <c r="G46" s="195"/>
      <c r="H46" s="195"/>
      <c r="I46" s="195"/>
      <c r="J46" s="195"/>
      <c r="K46" s="195"/>
      <c r="L46" s="191">
        <v>1380</v>
      </c>
      <c r="M46" s="191"/>
      <c r="N46" s="32" t="s">
        <v>905</v>
      </c>
      <c r="O46" s="33"/>
      <c r="P46" s="25"/>
      <c r="Q46" s="11"/>
      <c r="R46" s="11"/>
      <c r="S46" s="11"/>
      <c r="T46" s="26"/>
      <c r="U46" s="26"/>
      <c r="V46" s="148"/>
      <c r="W46" s="148"/>
      <c r="X46" s="148"/>
      <c r="Y46" s="152"/>
      <c r="Z46" s="27" t="s">
        <v>870</v>
      </c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28" t="s">
        <v>618</v>
      </c>
      <c r="AQ46" s="188">
        <v>1</v>
      </c>
      <c r="AR46" s="189"/>
      <c r="AS46" s="151">
        <f>ROUND(L46*AQ46,0)</f>
        <v>1380</v>
      </c>
      <c r="AT46" s="29"/>
    </row>
    <row r="47" spans="1:46" s="140" customFormat="1" ht="16.5" customHeight="1">
      <c r="A47" s="13">
        <v>64</v>
      </c>
      <c r="B47" s="14">
        <v>2177</v>
      </c>
      <c r="C47" s="15" t="s">
        <v>182</v>
      </c>
      <c r="D47" s="192" t="s">
        <v>596</v>
      </c>
      <c r="E47" s="193"/>
      <c r="F47" s="193"/>
      <c r="G47" s="193"/>
      <c r="H47" s="193"/>
      <c r="I47" s="193"/>
      <c r="J47" s="193"/>
      <c r="K47" s="193"/>
      <c r="L47" s="85"/>
      <c r="M47" s="85"/>
      <c r="N47" s="85"/>
      <c r="O47" s="16"/>
      <c r="P47" s="5"/>
      <c r="Q47" s="5"/>
      <c r="R47" s="5"/>
      <c r="S47" s="5"/>
      <c r="T47" s="17"/>
      <c r="U47" s="17"/>
      <c r="V47" s="143"/>
      <c r="W47" s="5"/>
      <c r="X47" s="18"/>
      <c r="Y47" s="19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1"/>
      <c r="AQ47" s="22"/>
      <c r="AR47" s="23"/>
      <c r="AS47" s="151">
        <f>ROUND(L48,0)</f>
        <v>1449</v>
      </c>
      <c r="AT47" s="29"/>
    </row>
    <row r="48" spans="1:46" s="140" customFormat="1" ht="16.5" customHeight="1">
      <c r="A48" s="13">
        <v>64</v>
      </c>
      <c r="B48" s="14">
        <v>2178</v>
      </c>
      <c r="C48" s="15" t="s">
        <v>183</v>
      </c>
      <c r="D48" s="194"/>
      <c r="E48" s="195"/>
      <c r="F48" s="195"/>
      <c r="G48" s="195"/>
      <c r="H48" s="195"/>
      <c r="I48" s="195"/>
      <c r="J48" s="195"/>
      <c r="K48" s="195"/>
      <c r="L48" s="190">
        <v>1449</v>
      </c>
      <c r="M48" s="190"/>
      <c r="N48" s="11" t="s">
        <v>905</v>
      </c>
      <c r="O48" s="10"/>
      <c r="P48" s="25"/>
      <c r="Q48" s="11"/>
      <c r="R48" s="11"/>
      <c r="S48" s="11"/>
      <c r="T48" s="26"/>
      <c r="U48" s="26"/>
      <c r="V48" s="148"/>
      <c r="W48" s="148"/>
      <c r="X48" s="148"/>
      <c r="Y48" s="152"/>
      <c r="Z48" s="27" t="s">
        <v>870</v>
      </c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28" t="s">
        <v>618</v>
      </c>
      <c r="AQ48" s="188">
        <v>1</v>
      </c>
      <c r="AR48" s="189"/>
      <c r="AS48" s="154">
        <f>ROUND(L48*AQ48,0)</f>
        <v>1449</v>
      </c>
      <c r="AT48" s="98"/>
    </row>
    <row r="49" ht="16.5" customHeight="1">
      <c r="A49" s="1"/>
    </row>
    <row r="50" ht="16.5" customHeight="1">
      <c r="A50" s="1"/>
    </row>
    <row r="51" spans="1:14" ht="16.5" customHeight="1">
      <c r="A51" s="1"/>
      <c r="B51" s="130" t="s">
        <v>15</v>
      </c>
      <c r="C51" s="53"/>
      <c r="D51" s="140"/>
      <c r="E51" s="140"/>
      <c r="F51" s="140"/>
      <c r="G51" s="140"/>
      <c r="H51" s="140"/>
      <c r="I51" s="140"/>
      <c r="J51" s="140"/>
      <c r="K51" s="53"/>
      <c r="L51" s="53"/>
      <c r="M51" s="53"/>
      <c r="N51" s="53"/>
    </row>
    <row r="52" spans="1:47" s="140" customFormat="1" ht="16.5" customHeight="1">
      <c r="A52" s="3" t="s">
        <v>493</v>
      </c>
      <c r="B52" s="141"/>
      <c r="C52" s="4" t="s">
        <v>894</v>
      </c>
      <c r="D52" s="142"/>
      <c r="E52" s="143"/>
      <c r="F52" s="143"/>
      <c r="G52" s="143"/>
      <c r="H52" s="143"/>
      <c r="I52" s="143"/>
      <c r="J52" s="143"/>
      <c r="K52" s="5"/>
      <c r="L52" s="5"/>
      <c r="M52" s="5"/>
      <c r="N52" s="5"/>
      <c r="O52" s="5"/>
      <c r="P52" s="5"/>
      <c r="Q52" s="143"/>
      <c r="R52" s="143"/>
      <c r="S52" s="143"/>
      <c r="T52" s="6"/>
      <c r="U52" s="144"/>
      <c r="V52" s="144"/>
      <c r="W52" s="143"/>
      <c r="X52" s="145" t="s">
        <v>494</v>
      </c>
      <c r="Y52" s="144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7" t="s">
        <v>896</v>
      </c>
      <c r="AT52" s="7" t="s">
        <v>897</v>
      </c>
      <c r="AU52" s="146"/>
    </row>
    <row r="53" spans="1:47" s="140" customFormat="1" ht="16.5" customHeight="1">
      <c r="A53" s="8" t="s">
        <v>898</v>
      </c>
      <c r="B53" s="9" t="s">
        <v>899</v>
      </c>
      <c r="C53" s="10"/>
      <c r="D53" s="147"/>
      <c r="E53" s="148"/>
      <c r="F53" s="148"/>
      <c r="G53" s="148"/>
      <c r="H53" s="148"/>
      <c r="I53" s="148"/>
      <c r="J53" s="148"/>
      <c r="K53" s="11"/>
      <c r="L53" s="11"/>
      <c r="M53" s="11"/>
      <c r="N53" s="11"/>
      <c r="O53" s="11"/>
      <c r="P53" s="11"/>
      <c r="Q53" s="148"/>
      <c r="R53" s="148"/>
      <c r="S53" s="148"/>
      <c r="T53" s="148"/>
      <c r="U53" s="149"/>
      <c r="V53" s="149"/>
      <c r="W53" s="148"/>
      <c r="X53" s="149"/>
      <c r="Y53" s="149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2" t="s">
        <v>900</v>
      </c>
      <c r="AT53" s="12" t="s">
        <v>901</v>
      </c>
      <c r="AU53" s="146"/>
    </row>
    <row r="54" spans="1:46" s="140" customFormat="1" ht="16.5" customHeight="1">
      <c r="A54" s="13">
        <v>64</v>
      </c>
      <c r="B54" s="14">
        <v>2179</v>
      </c>
      <c r="C54" s="15" t="s">
        <v>184</v>
      </c>
      <c r="D54" s="192" t="s">
        <v>597</v>
      </c>
      <c r="E54" s="193"/>
      <c r="F54" s="193"/>
      <c r="G54" s="193"/>
      <c r="H54" s="193"/>
      <c r="I54" s="193"/>
      <c r="J54" s="193"/>
      <c r="K54" s="193"/>
      <c r="L54" s="150"/>
      <c r="M54" s="150"/>
      <c r="N54" s="150"/>
      <c r="O54" s="16"/>
      <c r="P54" s="5"/>
      <c r="Q54" s="5"/>
      <c r="R54" s="5"/>
      <c r="S54" s="5"/>
      <c r="T54" s="17"/>
      <c r="U54" s="17"/>
      <c r="V54" s="143"/>
      <c r="W54" s="5"/>
      <c r="X54" s="18"/>
      <c r="Y54" s="19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1"/>
      <c r="AN54" s="22"/>
      <c r="AO54" s="23"/>
      <c r="AP54" s="44"/>
      <c r="AQ54" s="45"/>
      <c r="AR54" s="46"/>
      <c r="AS54" s="151">
        <f>ROUND(L55*(1+AQ58),0)</f>
        <v>86</v>
      </c>
      <c r="AT54" s="24" t="s">
        <v>877</v>
      </c>
    </row>
    <row r="55" spans="1:46" s="140" customFormat="1" ht="16.5" customHeight="1">
      <c r="A55" s="13">
        <v>64</v>
      </c>
      <c r="B55" s="14">
        <v>2180</v>
      </c>
      <c r="C55" s="15" t="s">
        <v>185</v>
      </c>
      <c r="D55" s="194"/>
      <c r="E55" s="195"/>
      <c r="F55" s="195"/>
      <c r="G55" s="195"/>
      <c r="H55" s="195"/>
      <c r="I55" s="195"/>
      <c r="J55" s="195"/>
      <c r="K55" s="195"/>
      <c r="L55" s="191">
        <v>69</v>
      </c>
      <c r="M55" s="191"/>
      <c r="N55" s="32" t="s">
        <v>905</v>
      </c>
      <c r="O55" s="33"/>
      <c r="P55" s="25"/>
      <c r="Q55" s="11"/>
      <c r="R55" s="11"/>
      <c r="S55" s="11"/>
      <c r="T55" s="26"/>
      <c r="U55" s="26"/>
      <c r="V55" s="148"/>
      <c r="W55" s="148"/>
      <c r="X55" s="148"/>
      <c r="Y55" s="152"/>
      <c r="Z55" s="27" t="s">
        <v>870</v>
      </c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28" t="s">
        <v>552</v>
      </c>
      <c r="AN55" s="188">
        <v>1</v>
      </c>
      <c r="AO55" s="189"/>
      <c r="AP55" s="47"/>
      <c r="AQ55" s="39"/>
      <c r="AR55" s="48"/>
      <c r="AS55" s="151">
        <f>ROUND(L55*AN55*(1+AQ58),0)</f>
        <v>86</v>
      </c>
      <c r="AT55" s="29"/>
    </row>
    <row r="56" spans="1:46" s="140" customFormat="1" ht="16.5" customHeight="1">
      <c r="A56" s="13">
        <v>64</v>
      </c>
      <c r="B56" s="14">
        <v>2181</v>
      </c>
      <c r="C56" s="15" t="s">
        <v>186</v>
      </c>
      <c r="D56" s="192" t="s">
        <v>598</v>
      </c>
      <c r="E56" s="193"/>
      <c r="F56" s="193"/>
      <c r="G56" s="193"/>
      <c r="H56" s="193"/>
      <c r="I56" s="193"/>
      <c r="J56" s="193"/>
      <c r="K56" s="193"/>
      <c r="L56" s="150"/>
      <c r="M56" s="150"/>
      <c r="N56" s="150"/>
      <c r="O56" s="16"/>
      <c r="P56" s="5"/>
      <c r="Q56" s="5"/>
      <c r="R56" s="5"/>
      <c r="S56" s="5"/>
      <c r="T56" s="17"/>
      <c r="U56" s="17"/>
      <c r="V56" s="143"/>
      <c r="W56" s="5"/>
      <c r="X56" s="18"/>
      <c r="Y56" s="19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1"/>
      <c r="AN56" s="22"/>
      <c r="AO56" s="23"/>
      <c r="AP56" s="201" t="s">
        <v>928</v>
      </c>
      <c r="AQ56" s="202"/>
      <c r="AR56" s="203"/>
      <c r="AS56" s="151">
        <f>ROUND(L57*(1+AQ58),0)</f>
        <v>173</v>
      </c>
      <c r="AT56" s="29"/>
    </row>
    <row r="57" spans="1:46" s="140" customFormat="1" ht="16.5" customHeight="1">
      <c r="A57" s="13">
        <v>64</v>
      </c>
      <c r="B57" s="14">
        <v>2182</v>
      </c>
      <c r="C57" s="15" t="s">
        <v>187</v>
      </c>
      <c r="D57" s="194"/>
      <c r="E57" s="195"/>
      <c r="F57" s="195"/>
      <c r="G57" s="195"/>
      <c r="H57" s="195"/>
      <c r="I57" s="195"/>
      <c r="J57" s="195"/>
      <c r="K57" s="195"/>
      <c r="L57" s="191">
        <v>138</v>
      </c>
      <c r="M57" s="191"/>
      <c r="N57" s="32" t="s">
        <v>905</v>
      </c>
      <c r="O57" s="33"/>
      <c r="P57" s="25"/>
      <c r="Q57" s="11"/>
      <c r="R57" s="11"/>
      <c r="S57" s="11"/>
      <c r="T57" s="26"/>
      <c r="U57" s="26"/>
      <c r="V57" s="148"/>
      <c r="W57" s="148"/>
      <c r="X57" s="148"/>
      <c r="Y57" s="152"/>
      <c r="Z57" s="27" t="s">
        <v>870</v>
      </c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28" t="s">
        <v>552</v>
      </c>
      <c r="AN57" s="188">
        <v>1</v>
      </c>
      <c r="AO57" s="189"/>
      <c r="AP57" s="201"/>
      <c r="AQ57" s="202"/>
      <c r="AR57" s="203"/>
      <c r="AS57" s="151">
        <f>ROUND(L57*AN57*(1+AQ58),0)</f>
        <v>173</v>
      </c>
      <c r="AT57" s="29"/>
    </row>
    <row r="58" spans="1:46" s="140" customFormat="1" ht="16.5" customHeight="1">
      <c r="A58" s="13">
        <v>64</v>
      </c>
      <c r="B58" s="14">
        <v>2183</v>
      </c>
      <c r="C58" s="15" t="s">
        <v>188</v>
      </c>
      <c r="D58" s="192" t="s">
        <v>599</v>
      </c>
      <c r="E58" s="193"/>
      <c r="F58" s="193"/>
      <c r="G58" s="193"/>
      <c r="H58" s="193"/>
      <c r="I58" s="193"/>
      <c r="J58" s="193"/>
      <c r="K58" s="193"/>
      <c r="L58" s="85"/>
      <c r="M58" s="85"/>
      <c r="N58" s="85"/>
      <c r="O58" s="16"/>
      <c r="P58" s="5"/>
      <c r="Q58" s="5"/>
      <c r="R58" s="5"/>
      <c r="S58" s="5"/>
      <c r="T58" s="17"/>
      <c r="U58" s="17"/>
      <c r="V58" s="143"/>
      <c r="W58" s="5"/>
      <c r="X58" s="18"/>
      <c r="Y58" s="19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1"/>
      <c r="AN58" s="22"/>
      <c r="AO58" s="23"/>
      <c r="AP58" s="52" t="s">
        <v>968</v>
      </c>
      <c r="AQ58" s="199">
        <v>0.25</v>
      </c>
      <c r="AR58" s="200"/>
      <c r="AS58" s="151">
        <f>ROUND(L59*(1+AQ58),0)</f>
        <v>259</v>
      </c>
      <c r="AT58" s="29"/>
    </row>
    <row r="59" spans="1:46" s="140" customFormat="1" ht="16.5" customHeight="1">
      <c r="A59" s="13">
        <v>64</v>
      </c>
      <c r="B59" s="14">
        <v>2184</v>
      </c>
      <c r="C59" s="15" t="s">
        <v>189</v>
      </c>
      <c r="D59" s="194"/>
      <c r="E59" s="195"/>
      <c r="F59" s="195"/>
      <c r="G59" s="195"/>
      <c r="H59" s="195"/>
      <c r="I59" s="195"/>
      <c r="J59" s="195"/>
      <c r="K59" s="195"/>
      <c r="L59" s="191">
        <v>207</v>
      </c>
      <c r="M59" s="191"/>
      <c r="N59" s="32" t="s">
        <v>905</v>
      </c>
      <c r="O59" s="33"/>
      <c r="P59" s="25"/>
      <c r="Q59" s="11"/>
      <c r="R59" s="11"/>
      <c r="S59" s="11"/>
      <c r="T59" s="26"/>
      <c r="U59" s="26"/>
      <c r="V59" s="148"/>
      <c r="W59" s="148"/>
      <c r="X59" s="148"/>
      <c r="Y59" s="152"/>
      <c r="Z59" s="27" t="s">
        <v>870</v>
      </c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8" t="s">
        <v>552</v>
      </c>
      <c r="AN59" s="188">
        <v>1</v>
      </c>
      <c r="AO59" s="189"/>
      <c r="AR59" s="54" t="s">
        <v>931</v>
      </c>
      <c r="AS59" s="151">
        <f>ROUND(L59*AN59*(1+AQ58),0)</f>
        <v>259</v>
      </c>
      <c r="AT59" s="29"/>
    </row>
    <row r="60" spans="1:46" s="140" customFormat="1" ht="16.5" customHeight="1">
      <c r="A60" s="13">
        <v>64</v>
      </c>
      <c r="B60" s="14">
        <v>2185</v>
      </c>
      <c r="C60" s="15" t="s">
        <v>190</v>
      </c>
      <c r="D60" s="192" t="s">
        <v>600</v>
      </c>
      <c r="E60" s="193"/>
      <c r="F60" s="193"/>
      <c r="G60" s="193"/>
      <c r="H60" s="193"/>
      <c r="I60" s="193"/>
      <c r="J60" s="193"/>
      <c r="K60" s="193"/>
      <c r="L60" s="85"/>
      <c r="M60" s="85"/>
      <c r="N60" s="85"/>
      <c r="O60" s="16"/>
      <c r="P60" s="5"/>
      <c r="Q60" s="5"/>
      <c r="R60" s="5"/>
      <c r="S60" s="5"/>
      <c r="T60" s="17"/>
      <c r="U60" s="17"/>
      <c r="V60" s="143"/>
      <c r="W60" s="5"/>
      <c r="X60" s="18"/>
      <c r="Y60" s="19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1"/>
      <c r="AN60" s="22"/>
      <c r="AO60" s="23"/>
      <c r="AR60" s="155"/>
      <c r="AS60" s="151">
        <f>ROUND(L61*(1+AQ58),0)</f>
        <v>345</v>
      </c>
      <c r="AT60" s="29"/>
    </row>
    <row r="61" spans="1:46" s="140" customFormat="1" ht="16.5" customHeight="1">
      <c r="A61" s="13">
        <v>64</v>
      </c>
      <c r="B61" s="14">
        <v>2186</v>
      </c>
      <c r="C61" s="15" t="s">
        <v>191</v>
      </c>
      <c r="D61" s="194"/>
      <c r="E61" s="195"/>
      <c r="F61" s="195"/>
      <c r="G61" s="195"/>
      <c r="H61" s="195"/>
      <c r="I61" s="195"/>
      <c r="J61" s="195"/>
      <c r="K61" s="195"/>
      <c r="L61" s="191">
        <v>276</v>
      </c>
      <c r="M61" s="191"/>
      <c r="N61" s="32" t="s">
        <v>905</v>
      </c>
      <c r="O61" s="33"/>
      <c r="P61" s="25"/>
      <c r="Q61" s="11"/>
      <c r="R61" s="11"/>
      <c r="S61" s="11"/>
      <c r="T61" s="26"/>
      <c r="U61" s="26"/>
      <c r="V61" s="148"/>
      <c r="W61" s="148"/>
      <c r="X61" s="148"/>
      <c r="Y61" s="152"/>
      <c r="Z61" s="27" t="s">
        <v>870</v>
      </c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8" t="s">
        <v>552</v>
      </c>
      <c r="AN61" s="188">
        <v>1</v>
      </c>
      <c r="AO61" s="189"/>
      <c r="AS61" s="151">
        <f>ROUND(L61*AN61*(1+AQ58),0)</f>
        <v>345</v>
      </c>
      <c r="AT61" s="29"/>
    </row>
    <row r="62" spans="1:46" s="140" customFormat="1" ht="16.5" customHeight="1">
      <c r="A62" s="13">
        <v>64</v>
      </c>
      <c r="B62" s="14">
        <v>2187</v>
      </c>
      <c r="C62" s="15" t="s">
        <v>192</v>
      </c>
      <c r="D62" s="192" t="s">
        <v>601</v>
      </c>
      <c r="E62" s="193"/>
      <c r="F62" s="193"/>
      <c r="G62" s="193"/>
      <c r="H62" s="193"/>
      <c r="I62" s="193"/>
      <c r="J62" s="193"/>
      <c r="K62" s="193"/>
      <c r="L62" s="85"/>
      <c r="M62" s="85"/>
      <c r="N62" s="85"/>
      <c r="O62" s="16"/>
      <c r="P62" s="5"/>
      <c r="Q62" s="5"/>
      <c r="R62" s="5"/>
      <c r="S62" s="5"/>
      <c r="T62" s="17"/>
      <c r="U62" s="17"/>
      <c r="V62" s="143"/>
      <c r="W62" s="5"/>
      <c r="X62" s="18"/>
      <c r="Y62" s="19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1"/>
      <c r="AN62" s="22"/>
      <c r="AO62" s="23"/>
      <c r="AP62" s="49"/>
      <c r="AQ62" s="50"/>
      <c r="AR62" s="51"/>
      <c r="AS62" s="151">
        <f>ROUND(L63*(1+AQ58),0)</f>
        <v>431</v>
      </c>
      <c r="AT62" s="29"/>
    </row>
    <row r="63" spans="1:46" s="140" customFormat="1" ht="16.5" customHeight="1">
      <c r="A63" s="13">
        <v>64</v>
      </c>
      <c r="B63" s="14">
        <v>2188</v>
      </c>
      <c r="C63" s="15" t="s">
        <v>193</v>
      </c>
      <c r="D63" s="194"/>
      <c r="E63" s="195"/>
      <c r="F63" s="195"/>
      <c r="G63" s="195"/>
      <c r="H63" s="195"/>
      <c r="I63" s="195"/>
      <c r="J63" s="195"/>
      <c r="K63" s="195"/>
      <c r="L63" s="190">
        <v>345</v>
      </c>
      <c r="M63" s="190"/>
      <c r="N63" s="11" t="s">
        <v>905</v>
      </c>
      <c r="O63" s="10"/>
      <c r="P63" s="25"/>
      <c r="Q63" s="11"/>
      <c r="R63" s="11"/>
      <c r="S63" s="11"/>
      <c r="T63" s="26"/>
      <c r="U63" s="26"/>
      <c r="V63" s="148"/>
      <c r="W63" s="148"/>
      <c r="X63" s="148"/>
      <c r="Y63" s="152"/>
      <c r="Z63" s="27" t="s">
        <v>870</v>
      </c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28" t="s">
        <v>552</v>
      </c>
      <c r="AN63" s="188">
        <v>1</v>
      </c>
      <c r="AO63" s="189"/>
      <c r="AP63" s="99"/>
      <c r="AQ63" s="93"/>
      <c r="AR63" s="94"/>
      <c r="AS63" s="154">
        <f>ROUND(L63*AN63*(1+AQ58),0)</f>
        <v>431</v>
      </c>
      <c r="AT63" s="98"/>
    </row>
    <row r="64" ht="16.5" customHeight="1">
      <c r="A64" s="1"/>
    </row>
    <row r="65" ht="16.5" customHeight="1">
      <c r="A65" s="1"/>
    </row>
    <row r="66" spans="1:15" ht="16.5" customHeight="1">
      <c r="A66" s="1"/>
      <c r="B66" s="130" t="s">
        <v>16</v>
      </c>
      <c r="C66" s="53"/>
      <c r="D66" s="140"/>
      <c r="E66" s="140"/>
      <c r="F66" s="140"/>
      <c r="G66" s="140"/>
      <c r="H66" s="140"/>
      <c r="I66" s="140"/>
      <c r="J66" s="140"/>
      <c r="K66" s="53"/>
      <c r="L66" s="53"/>
      <c r="M66" s="53"/>
      <c r="N66" s="53"/>
      <c r="O66" s="53"/>
    </row>
    <row r="67" spans="1:47" s="140" customFormat="1" ht="16.5" customHeight="1">
      <c r="A67" s="3" t="s">
        <v>493</v>
      </c>
      <c r="B67" s="141"/>
      <c r="C67" s="4" t="s">
        <v>894</v>
      </c>
      <c r="D67" s="142"/>
      <c r="E67" s="143"/>
      <c r="F67" s="143"/>
      <c r="G67" s="143"/>
      <c r="H67" s="143"/>
      <c r="I67" s="143"/>
      <c r="J67" s="143"/>
      <c r="K67" s="5"/>
      <c r="L67" s="5"/>
      <c r="M67" s="5"/>
      <c r="N67" s="5"/>
      <c r="O67" s="5"/>
      <c r="P67" s="5"/>
      <c r="Q67" s="143"/>
      <c r="R67" s="143"/>
      <c r="S67" s="143"/>
      <c r="T67" s="6"/>
      <c r="U67" s="144"/>
      <c r="V67" s="144"/>
      <c r="W67" s="143"/>
      <c r="X67" s="145" t="s">
        <v>494</v>
      </c>
      <c r="Y67" s="144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7" t="s">
        <v>896</v>
      </c>
      <c r="AT67" s="7" t="s">
        <v>897</v>
      </c>
      <c r="AU67" s="146"/>
    </row>
    <row r="68" spans="1:47" s="140" customFormat="1" ht="16.5" customHeight="1">
      <c r="A68" s="8" t="s">
        <v>898</v>
      </c>
      <c r="B68" s="9" t="s">
        <v>899</v>
      </c>
      <c r="C68" s="10"/>
      <c r="D68" s="147"/>
      <c r="E68" s="148"/>
      <c r="F68" s="148"/>
      <c r="G68" s="148"/>
      <c r="H68" s="148"/>
      <c r="I68" s="148"/>
      <c r="J68" s="148"/>
      <c r="K68" s="11"/>
      <c r="L68" s="11"/>
      <c r="M68" s="11"/>
      <c r="N68" s="11"/>
      <c r="O68" s="11"/>
      <c r="P68" s="11"/>
      <c r="Q68" s="148"/>
      <c r="R68" s="148"/>
      <c r="S68" s="148"/>
      <c r="T68" s="148"/>
      <c r="U68" s="149"/>
      <c r="V68" s="149"/>
      <c r="W68" s="148"/>
      <c r="X68" s="149"/>
      <c r="Y68" s="149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2" t="s">
        <v>900</v>
      </c>
      <c r="AT68" s="12" t="s">
        <v>901</v>
      </c>
      <c r="AU68" s="146"/>
    </row>
    <row r="69" spans="1:46" s="140" customFormat="1" ht="16.5" customHeight="1">
      <c r="A69" s="13">
        <v>64</v>
      </c>
      <c r="B69" s="14">
        <v>2189</v>
      </c>
      <c r="C69" s="15" t="s">
        <v>194</v>
      </c>
      <c r="D69" s="192" t="s">
        <v>602</v>
      </c>
      <c r="E69" s="193"/>
      <c r="F69" s="193"/>
      <c r="G69" s="193"/>
      <c r="H69" s="193"/>
      <c r="I69" s="193"/>
      <c r="J69" s="193"/>
      <c r="K69" s="193"/>
      <c r="L69" s="150"/>
      <c r="M69" s="150"/>
      <c r="N69" s="150"/>
      <c r="O69" s="16"/>
      <c r="P69" s="5"/>
      <c r="Q69" s="5"/>
      <c r="R69" s="5"/>
      <c r="S69" s="5"/>
      <c r="T69" s="17"/>
      <c r="U69" s="17"/>
      <c r="V69" s="143"/>
      <c r="W69" s="5"/>
      <c r="X69" s="18"/>
      <c r="Y69" s="19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1"/>
      <c r="AN69" s="22"/>
      <c r="AO69" s="23"/>
      <c r="AP69" s="44"/>
      <c r="AQ69" s="45"/>
      <c r="AR69" s="46"/>
      <c r="AS69" s="151">
        <f>ROUND(L70*(1+AQ78),0)</f>
        <v>86</v>
      </c>
      <c r="AT69" s="24" t="s">
        <v>877</v>
      </c>
    </row>
    <row r="70" spans="1:46" s="140" customFormat="1" ht="16.5" customHeight="1">
      <c r="A70" s="13">
        <v>64</v>
      </c>
      <c r="B70" s="14">
        <v>2190</v>
      </c>
      <c r="C70" s="15" t="s">
        <v>195</v>
      </c>
      <c r="D70" s="194"/>
      <c r="E70" s="195"/>
      <c r="F70" s="195"/>
      <c r="G70" s="195"/>
      <c r="H70" s="195"/>
      <c r="I70" s="195"/>
      <c r="J70" s="195"/>
      <c r="K70" s="195"/>
      <c r="L70" s="191">
        <v>69</v>
      </c>
      <c r="M70" s="191"/>
      <c r="N70" s="32" t="s">
        <v>905</v>
      </c>
      <c r="O70" s="33"/>
      <c r="P70" s="25"/>
      <c r="Q70" s="11"/>
      <c r="R70" s="11"/>
      <c r="S70" s="11"/>
      <c r="T70" s="26"/>
      <c r="U70" s="26"/>
      <c r="V70" s="148"/>
      <c r="W70" s="148"/>
      <c r="X70" s="148"/>
      <c r="Y70" s="152"/>
      <c r="Z70" s="27" t="s">
        <v>870</v>
      </c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28" t="s">
        <v>552</v>
      </c>
      <c r="AN70" s="188">
        <v>1</v>
      </c>
      <c r="AO70" s="189"/>
      <c r="AP70" s="47"/>
      <c r="AQ70" s="39"/>
      <c r="AR70" s="48"/>
      <c r="AS70" s="151">
        <f>ROUND(L70*AN70*(1+AQ78),0)</f>
        <v>86</v>
      </c>
      <c r="AT70" s="29"/>
    </row>
    <row r="71" spans="1:46" s="140" customFormat="1" ht="16.5" customHeight="1">
      <c r="A71" s="13">
        <v>64</v>
      </c>
      <c r="B71" s="14">
        <v>2191</v>
      </c>
      <c r="C71" s="15" t="s">
        <v>196</v>
      </c>
      <c r="D71" s="192" t="s">
        <v>603</v>
      </c>
      <c r="E71" s="193"/>
      <c r="F71" s="193"/>
      <c r="G71" s="193"/>
      <c r="H71" s="193"/>
      <c r="I71" s="193"/>
      <c r="J71" s="193"/>
      <c r="K71" s="193"/>
      <c r="L71" s="150"/>
      <c r="M71" s="150"/>
      <c r="N71" s="150"/>
      <c r="O71" s="16"/>
      <c r="P71" s="5"/>
      <c r="Q71" s="5"/>
      <c r="R71" s="5"/>
      <c r="S71" s="5"/>
      <c r="T71" s="17"/>
      <c r="U71" s="17"/>
      <c r="V71" s="143"/>
      <c r="W71" s="5"/>
      <c r="X71" s="18"/>
      <c r="Y71" s="19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1"/>
      <c r="AN71" s="22"/>
      <c r="AO71" s="23"/>
      <c r="AQ71" s="96"/>
      <c r="AR71" s="97"/>
      <c r="AS71" s="151">
        <f>ROUND(L72*(1+AQ78),0)</f>
        <v>173</v>
      </c>
      <c r="AT71" s="29"/>
    </row>
    <row r="72" spans="1:46" s="140" customFormat="1" ht="16.5" customHeight="1">
      <c r="A72" s="13">
        <v>64</v>
      </c>
      <c r="B72" s="14">
        <v>2192</v>
      </c>
      <c r="C72" s="15" t="s">
        <v>197</v>
      </c>
      <c r="D72" s="194"/>
      <c r="E72" s="195"/>
      <c r="F72" s="195"/>
      <c r="G72" s="195"/>
      <c r="H72" s="195"/>
      <c r="I72" s="195"/>
      <c r="J72" s="195"/>
      <c r="K72" s="195"/>
      <c r="L72" s="191">
        <v>138</v>
      </c>
      <c r="M72" s="191"/>
      <c r="N72" s="32" t="s">
        <v>905</v>
      </c>
      <c r="O72" s="33"/>
      <c r="P72" s="25"/>
      <c r="Q72" s="11"/>
      <c r="R72" s="11"/>
      <c r="S72" s="11"/>
      <c r="T72" s="26"/>
      <c r="U72" s="26"/>
      <c r="V72" s="148"/>
      <c r="W72" s="148"/>
      <c r="X72" s="148"/>
      <c r="Y72" s="152"/>
      <c r="Z72" s="27" t="s">
        <v>870</v>
      </c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28" t="s">
        <v>552</v>
      </c>
      <c r="AN72" s="188">
        <v>1</v>
      </c>
      <c r="AO72" s="189"/>
      <c r="AP72" s="95"/>
      <c r="AQ72" s="96"/>
      <c r="AR72" s="97"/>
      <c r="AS72" s="151">
        <f>ROUND(L72*AN72*(1+AQ78),0)</f>
        <v>173</v>
      </c>
      <c r="AT72" s="29"/>
    </row>
    <row r="73" spans="1:46" s="140" customFormat="1" ht="16.5" customHeight="1">
      <c r="A73" s="13">
        <v>64</v>
      </c>
      <c r="B73" s="14">
        <v>2193</v>
      </c>
      <c r="C73" s="15" t="s">
        <v>198</v>
      </c>
      <c r="D73" s="192" t="s">
        <v>604</v>
      </c>
      <c r="E73" s="193"/>
      <c r="F73" s="193"/>
      <c r="G73" s="193"/>
      <c r="H73" s="193"/>
      <c r="I73" s="193"/>
      <c r="J73" s="193"/>
      <c r="K73" s="193"/>
      <c r="L73" s="85"/>
      <c r="M73" s="85"/>
      <c r="N73" s="85"/>
      <c r="O73" s="16"/>
      <c r="P73" s="5"/>
      <c r="Q73" s="5"/>
      <c r="R73" s="5"/>
      <c r="S73" s="5"/>
      <c r="T73" s="17"/>
      <c r="U73" s="17"/>
      <c r="V73" s="143"/>
      <c r="W73" s="5"/>
      <c r="X73" s="18"/>
      <c r="Y73" s="19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1"/>
      <c r="AN73" s="22"/>
      <c r="AO73" s="23"/>
      <c r="AS73" s="151">
        <f>ROUND(L74*(1+AQ78),0)</f>
        <v>259</v>
      </c>
      <c r="AT73" s="29"/>
    </row>
    <row r="74" spans="1:46" s="140" customFormat="1" ht="16.5" customHeight="1">
      <c r="A74" s="13">
        <v>64</v>
      </c>
      <c r="B74" s="14">
        <v>2194</v>
      </c>
      <c r="C74" s="15" t="s">
        <v>199</v>
      </c>
      <c r="D74" s="194"/>
      <c r="E74" s="195"/>
      <c r="F74" s="195"/>
      <c r="G74" s="195"/>
      <c r="H74" s="195"/>
      <c r="I74" s="195"/>
      <c r="J74" s="195"/>
      <c r="K74" s="195"/>
      <c r="L74" s="191">
        <v>207</v>
      </c>
      <c r="M74" s="191"/>
      <c r="N74" s="32" t="s">
        <v>905</v>
      </c>
      <c r="O74" s="33"/>
      <c r="P74" s="25"/>
      <c r="Q74" s="11"/>
      <c r="R74" s="11"/>
      <c r="S74" s="11"/>
      <c r="T74" s="26"/>
      <c r="U74" s="26"/>
      <c r="V74" s="148"/>
      <c r="W74" s="148"/>
      <c r="X74" s="148"/>
      <c r="Y74" s="152"/>
      <c r="Z74" s="27" t="s">
        <v>870</v>
      </c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28" t="s">
        <v>552</v>
      </c>
      <c r="AN74" s="188">
        <v>1</v>
      </c>
      <c r="AO74" s="189"/>
      <c r="AS74" s="151">
        <f>ROUND(L74*AN74*(1+AQ78),0)</f>
        <v>259</v>
      </c>
      <c r="AT74" s="29"/>
    </row>
    <row r="75" spans="1:46" s="140" customFormat="1" ht="16.5" customHeight="1">
      <c r="A75" s="13">
        <v>64</v>
      </c>
      <c r="B75" s="14">
        <v>2195</v>
      </c>
      <c r="C75" s="15" t="s">
        <v>200</v>
      </c>
      <c r="D75" s="192" t="s">
        <v>605</v>
      </c>
      <c r="E75" s="193"/>
      <c r="F75" s="193"/>
      <c r="G75" s="193"/>
      <c r="H75" s="193"/>
      <c r="I75" s="193"/>
      <c r="J75" s="193"/>
      <c r="K75" s="193"/>
      <c r="L75" s="85"/>
      <c r="M75" s="85"/>
      <c r="N75" s="85"/>
      <c r="O75" s="16"/>
      <c r="P75" s="5"/>
      <c r="Q75" s="5"/>
      <c r="R75" s="5"/>
      <c r="S75" s="5"/>
      <c r="T75" s="17"/>
      <c r="U75" s="17"/>
      <c r="V75" s="143"/>
      <c r="W75" s="5"/>
      <c r="X75" s="18"/>
      <c r="Y75" s="19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1"/>
      <c r="AN75" s="22"/>
      <c r="AO75" s="23"/>
      <c r="AR75" s="155"/>
      <c r="AS75" s="151">
        <f>ROUND(L76*(1+AQ78),0)</f>
        <v>345</v>
      </c>
      <c r="AT75" s="29"/>
    </row>
    <row r="76" spans="1:46" s="140" customFormat="1" ht="16.5" customHeight="1">
      <c r="A76" s="13">
        <v>64</v>
      </c>
      <c r="B76" s="14">
        <v>2196</v>
      </c>
      <c r="C76" s="15" t="s">
        <v>201</v>
      </c>
      <c r="D76" s="194"/>
      <c r="E76" s="195"/>
      <c r="F76" s="195"/>
      <c r="G76" s="195"/>
      <c r="H76" s="195"/>
      <c r="I76" s="195"/>
      <c r="J76" s="195"/>
      <c r="K76" s="195"/>
      <c r="L76" s="191">
        <v>276</v>
      </c>
      <c r="M76" s="191"/>
      <c r="N76" s="32" t="s">
        <v>905</v>
      </c>
      <c r="O76" s="33"/>
      <c r="P76" s="25"/>
      <c r="Q76" s="11"/>
      <c r="R76" s="11"/>
      <c r="S76" s="11"/>
      <c r="T76" s="26"/>
      <c r="U76" s="26"/>
      <c r="V76" s="148"/>
      <c r="W76" s="148"/>
      <c r="X76" s="148"/>
      <c r="Y76" s="152"/>
      <c r="Z76" s="27" t="s">
        <v>870</v>
      </c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28" t="s">
        <v>552</v>
      </c>
      <c r="AN76" s="188">
        <v>1</v>
      </c>
      <c r="AO76" s="189"/>
      <c r="AP76" s="230" t="s">
        <v>936</v>
      </c>
      <c r="AQ76" s="231"/>
      <c r="AR76" s="232"/>
      <c r="AS76" s="151">
        <f>ROUND(L76*AN76*(1+AQ78),0)</f>
        <v>345</v>
      </c>
      <c r="AT76" s="29"/>
    </row>
    <row r="77" spans="1:46" s="140" customFormat="1" ht="16.5" customHeight="1">
      <c r="A77" s="13">
        <v>64</v>
      </c>
      <c r="B77" s="14">
        <v>2197</v>
      </c>
      <c r="C77" s="15" t="s">
        <v>202</v>
      </c>
      <c r="D77" s="192" t="s">
        <v>606</v>
      </c>
      <c r="E77" s="193"/>
      <c r="F77" s="193"/>
      <c r="G77" s="193"/>
      <c r="H77" s="193"/>
      <c r="I77" s="193"/>
      <c r="J77" s="193"/>
      <c r="K77" s="193"/>
      <c r="L77" s="85"/>
      <c r="M77" s="85"/>
      <c r="N77" s="85"/>
      <c r="O77" s="16"/>
      <c r="P77" s="5"/>
      <c r="Q77" s="5"/>
      <c r="R77" s="5"/>
      <c r="S77" s="5"/>
      <c r="T77" s="17"/>
      <c r="U77" s="17"/>
      <c r="V77" s="143"/>
      <c r="W77" s="5"/>
      <c r="X77" s="18"/>
      <c r="Y77" s="19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1"/>
      <c r="AN77" s="22"/>
      <c r="AO77" s="23"/>
      <c r="AP77" s="230"/>
      <c r="AQ77" s="231"/>
      <c r="AR77" s="232"/>
      <c r="AS77" s="151">
        <f>ROUND(L78*(1+AQ78),0)</f>
        <v>431</v>
      </c>
      <c r="AT77" s="29"/>
    </row>
    <row r="78" spans="1:46" s="140" customFormat="1" ht="16.5" customHeight="1">
      <c r="A78" s="13">
        <v>64</v>
      </c>
      <c r="B78" s="14">
        <v>2198</v>
      </c>
      <c r="C78" s="15" t="s">
        <v>203</v>
      </c>
      <c r="D78" s="194"/>
      <c r="E78" s="195"/>
      <c r="F78" s="195"/>
      <c r="G78" s="195"/>
      <c r="H78" s="195"/>
      <c r="I78" s="195"/>
      <c r="J78" s="195"/>
      <c r="K78" s="195"/>
      <c r="L78" s="191">
        <v>345</v>
      </c>
      <c r="M78" s="191"/>
      <c r="N78" s="32" t="s">
        <v>905</v>
      </c>
      <c r="O78" s="33"/>
      <c r="P78" s="25"/>
      <c r="Q78" s="11"/>
      <c r="R78" s="11"/>
      <c r="S78" s="11"/>
      <c r="T78" s="26"/>
      <c r="U78" s="26"/>
      <c r="V78" s="148"/>
      <c r="W78" s="148"/>
      <c r="X78" s="148"/>
      <c r="Y78" s="152"/>
      <c r="Z78" s="27" t="s">
        <v>870</v>
      </c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28" t="s">
        <v>552</v>
      </c>
      <c r="AN78" s="188">
        <v>1</v>
      </c>
      <c r="AO78" s="189"/>
      <c r="AP78" s="52" t="s">
        <v>968</v>
      </c>
      <c r="AQ78" s="199">
        <v>0.25</v>
      </c>
      <c r="AR78" s="200"/>
      <c r="AS78" s="151">
        <f>ROUND(L78*AN78*(1+AQ78),0)</f>
        <v>431</v>
      </c>
      <c r="AT78" s="29"/>
    </row>
    <row r="79" spans="1:46" s="140" customFormat="1" ht="16.5" customHeight="1">
      <c r="A79" s="13">
        <v>64</v>
      </c>
      <c r="B79" s="14">
        <v>2199</v>
      </c>
      <c r="C79" s="15" t="s">
        <v>204</v>
      </c>
      <c r="D79" s="192" t="s">
        <v>607</v>
      </c>
      <c r="E79" s="193"/>
      <c r="F79" s="193"/>
      <c r="G79" s="193"/>
      <c r="H79" s="193"/>
      <c r="I79" s="193"/>
      <c r="J79" s="193"/>
      <c r="K79" s="193"/>
      <c r="L79" s="85"/>
      <c r="M79" s="85"/>
      <c r="N79" s="85"/>
      <c r="O79" s="16"/>
      <c r="P79" s="5"/>
      <c r="Q79" s="5"/>
      <c r="R79" s="5"/>
      <c r="S79" s="5"/>
      <c r="T79" s="17"/>
      <c r="U79" s="17"/>
      <c r="V79" s="143"/>
      <c r="W79" s="5"/>
      <c r="X79" s="18"/>
      <c r="Y79" s="19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117"/>
      <c r="AR79" s="54" t="s">
        <v>931</v>
      </c>
      <c r="AS79" s="151">
        <f>ROUND(L80*(1+AQ78),0)</f>
        <v>518</v>
      </c>
      <c r="AT79" s="29"/>
    </row>
    <row r="80" spans="1:46" s="140" customFormat="1" ht="16.5" customHeight="1">
      <c r="A80" s="13">
        <v>64</v>
      </c>
      <c r="B80" s="14">
        <v>2200</v>
      </c>
      <c r="C80" s="15" t="s">
        <v>205</v>
      </c>
      <c r="D80" s="194"/>
      <c r="E80" s="195"/>
      <c r="F80" s="195"/>
      <c r="G80" s="195"/>
      <c r="H80" s="195"/>
      <c r="I80" s="195"/>
      <c r="J80" s="195"/>
      <c r="K80" s="195"/>
      <c r="L80" s="191">
        <v>414</v>
      </c>
      <c r="M80" s="191"/>
      <c r="N80" s="32" t="s">
        <v>905</v>
      </c>
      <c r="O80" s="33"/>
      <c r="P80" s="25"/>
      <c r="Q80" s="11"/>
      <c r="R80" s="11"/>
      <c r="S80" s="11"/>
      <c r="T80" s="26"/>
      <c r="U80" s="26"/>
      <c r="V80" s="148"/>
      <c r="W80" s="148"/>
      <c r="X80" s="148"/>
      <c r="Y80" s="152"/>
      <c r="Z80" s="27" t="s">
        <v>870</v>
      </c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28" t="s">
        <v>552</v>
      </c>
      <c r="AN80" s="188">
        <v>1</v>
      </c>
      <c r="AO80" s="188"/>
      <c r="AP80" s="156"/>
      <c r="AQ80" s="146"/>
      <c r="AR80" s="155"/>
      <c r="AS80" s="151">
        <f>ROUND(L80*AN80*(1+AQ78),0)</f>
        <v>518</v>
      </c>
      <c r="AT80" s="29"/>
    </row>
    <row r="81" spans="1:46" s="140" customFormat="1" ht="16.5" customHeight="1">
      <c r="A81" s="13">
        <v>64</v>
      </c>
      <c r="B81" s="14">
        <v>2201</v>
      </c>
      <c r="C81" s="15" t="s">
        <v>206</v>
      </c>
      <c r="D81" s="192" t="s">
        <v>608</v>
      </c>
      <c r="E81" s="193"/>
      <c r="F81" s="193"/>
      <c r="G81" s="193"/>
      <c r="H81" s="193"/>
      <c r="I81" s="193"/>
      <c r="J81" s="193"/>
      <c r="K81" s="193"/>
      <c r="L81" s="85"/>
      <c r="M81" s="85"/>
      <c r="N81" s="85"/>
      <c r="O81" s="16"/>
      <c r="P81" s="5"/>
      <c r="Q81" s="5"/>
      <c r="R81" s="5"/>
      <c r="S81" s="5"/>
      <c r="T81" s="17"/>
      <c r="U81" s="17"/>
      <c r="V81" s="143"/>
      <c r="W81" s="5"/>
      <c r="X81" s="18"/>
      <c r="Y81" s="19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1"/>
      <c r="AN81" s="22"/>
      <c r="AO81" s="22"/>
      <c r="AP81" s="156"/>
      <c r="AQ81" s="146"/>
      <c r="AR81" s="155"/>
      <c r="AS81" s="151">
        <f>ROUND(L82*(1+AQ78),0)</f>
        <v>604</v>
      </c>
      <c r="AT81" s="29"/>
    </row>
    <row r="82" spans="1:46" s="140" customFormat="1" ht="16.5" customHeight="1">
      <c r="A82" s="13">
        <v>64</v>
      </c>
      <c r="B82" s="14">
        <v>2202</v>
      </c>
      <c r="C82" s="15" t="s">
        <v>207</v>
      </c>
      <c r="D82" s="194"/>
      <c r="E82" s="195"/>
      <c r="F82" s="195"/>
      <c r="G82" s="195"/>
      <c r="H82" s="195"/>
      <c r="I82" s="195"/>
      <c r="J82" s="195"/>
      <c r="K82" s="195"/>
      <c r="L82" s="191">
        <v>483</v>
      </c>
      <c r="M82" s="191"/>
      <c r="N82" s="32" t="s">
        <v>905</v>
      </c>
      <c r="O82" s="33"/>
      <c r="P82" s="25"/>
      <c r="Q82" s="11"/>
      <c r="R82" s="11"/>
      <c r="S82" s="11"/>
      <c r="T82" s="26"/>
      <c r="U82" s="26"/>
      <c r="V82" s="148"/>
      <c r="W82" s="148"/>
      <c r="X82" s="148"/>
      <c r="Y82" s="152"/>
      <c r="Z82" s="27" t="s">
        <v>870</v>
      </c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28" t="s">
        <v>552</v>
      </c>
      <c r="AN82" s="188">
        <v>1</v>
      </c>
      <c r="AO82" s="188"/>
      <c r="AP82" s="156"/>
      <c r="AQ82" s="146"/>
      <c r="AR82" s="155"/>
      <c r="AS82" s="151">
        <f>ROUND(L82*AN82*(1+AQ78),0)</f>
        <v>604</v>
      </c>
      <c r="AT82" s="29"/>
    </row>
    <row r="83" spans="1:46" s="140" customFormat="1" ht="16.5" customHeight="1">
      <c r="A83" s="13">
        <v>64</v>
      </c>
      <c r="B83" s="14">
        <v>2203</v>
      </c>
      <c r="C83" s="15" t="s">
        <v>208</v>
      </c>
      <c r="D83" s="192" t="s">
        <v>609</v>
      </c>
      <c r="E83" s="193"/>
      <c r="F83" s="193"/>
      <c r="G83" s="193"/>
      <c r="H83" s="193"/>
      <c r="I83" s="193"/>
      <c r="J83" s="193"/>
      <c r="K83" s="193"/>
      <c r="L83" s="85"/>
      <c r="M83" s="85"/>
      <c r="N83" s="85"/>
      <c r="O83" s="16"/>
      <c r="P83" s="5"/>
      <c r="Q83" s="5"/>
      <c r="R83" s="5"/>
      <c r="S83" s="5"/>
      <c r="T83" s="17"/>
      <c r="U83" s="17"/>
      <c r="V83" s="143"/>
      <c r="W83" s="5"/>
      <c r="X83" s="18"/>
      <c r="Y83" s="19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1"/>
      <c r="AN83" s="22"/>
      <c r="AO83" s="22"/>
      <c r="AP83" s="156"/>
      <c r="AQ83" s="146"/>
      <c r="AR83" s="155"/>
      <c r="AS83" s="151">
        <f>ROUND(L84*(1+AQ78),0)</f>
        <v>690</v>
      </c>
      <c r="AT83" s="29"/>
    </row>
    <row r="84" spans="1:46" s="140" customFormat="1" ht="16.5" customHeight="1">
      <c r="A84" s="13">
        <v>64</v>
      </c>
      <c r="B84" s="14">
        <v>2204</v>
      </c>
      <c r="C84" s="15" t="s">
        <v>209</v>
      </c>
      <c r="D84" s="194"/>
      <c r="E84" s="195"/>
      <c r="F84" s="195"/>
      <c r="G84" s="195"/>
      <c r="H84" s="195"/>
      <c r="I84" s="195"/>
      <c r="J84" s="195"/>
      <c r="K84" s="195"/>
      <c r="L84" s="191">
        <v>552</v>
      </c>
      <c r="M84" s="191"/>
      <c r="N84" s="32" t="s">
        <v>905</v>
      </c>
      <c r="O84" s="33"/>
      <c r="P84" s="25"/>
      <c r="Q84" s="11"/>
      <c r="R84" s="11"/>
      <c r="S84" s="11"/>
      <c r="T84" s="26"/>
      <c r="U84" s="26"/>
      <c r="V84" s="148"/>
      <c r="W84" s="148"/>
      <c r="X84" s="148"/>
      <c r="Y84" s="152"/>
      <c r="Z84" s="27" t="s">
        <v>870</v>
      </c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28" t="s">
        <v>552</v>
      </c>
      <c r="AN84" s="188">
        <v>1</v>
      </c>
      <c r="AO84" s="188"/>
      <c r="AP84" s="156"/>
      <c r="AQ84" s="146"/>
      <c r="AR84" s="155"/>
      <c r="AS84" s="151">
        <f>ROUND(L84*AN84*(1+AQ78),0)</f>
        <v>690</v>
      </c>
      <c r="AT84" s="29"/>
    </row>
    <row r="85" spans="1:46" s="140" customFormat="1" ht="16.5" customHeight="1">
      <c r="A85" s="13">
        <v>64</v>
      </c>
      <c r="B85" s="14">
        <v>2205</v>
      </c>
      <c r="C85" s="15" t="s">
        <v>210</v>
      </c>
      <c r="D85" s="192" t="s">
        <v>610</v>
      </c>
      <c r="E85" s="193"/>
      <c r="F85" s="193"/>
      <c r="G85" s="193"/>
      <c r="H85" s="193"/>
      <c r="I85" s="193"/>
      <c r="J85" s="193"/>
      <c r="K85" s="193"/>
      <c r="L85" s="85"/>
      <c r="M85" s="85"/>
      <c r="N85" s="85"/>
      <c r="O85" s="16"/>
      <c r="P85" s="5"/>
      <c r="Q85" s="5"/>
      <c r="R85" s="5"/>
      <c r="S85" s="5"/>
      <c r="T85" s="17"/>
      <c r="U85" s="17"/>
      <c r="V85" s="143"/>
      <c r="W85" s="5"/>
      <c r="X85" s="18"/>
      <c r="Y85" s="19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1"/>
      <c r="AN85" s="22"/>
      <c r="AO85" s="22"/>
      <c r="AP85" s="156"/>
      <c r="AQ85" s="146"/>
      <c r="AR85" s="155"/>
      <c r="AS85" s="151">
        <f>ROUND(L86*(1+AQ78),0)</f>
        <v>776</v>
      </c>
      <c r="AT85" s="29"/>
    </row>
    <row r="86" spans="1:46" s="140" customFormat="1" ht="16.5" customHeight="1">
      <c r="A86" s="13">
        <v>64</v>
      </c>
      <c r="B86" s="14">
        <v>2206</v>
      </c>
      <c r="C86" s="15" t="s">
        <v>211</v>
      </c>
      <c r="D86" s="194"/>
      <c r="E86" s="195"/>
      <c r="F86" s="195"/>
      <c r="G86" s="195"/>
      <c r="H86" s="195"/>
      <c r="I86" s="195"/>
      <c r="J86" s="195"/>
      <c r="K86" s="195"/>
      <c r="L86" s="190">
        <v>621</v>
      </c>
      <c r="M86" s="190"/>
      <c r="N86" s="11" t="s">
        <v>905</v>
      </c>
      <c r="O86" s="10"/>
      <c r="P86" s="25"/>
      <c r="Q86" s="11"/>
      <c r="R86" s="11"/>
      <c r="S86" s="11"/>
      <c r="T86" s="26"/>
      <c r="U86" s="26"/>
      <c r="V86" s="148"/>
      <c r="W86" s="148"/>
      <c r="X86" s="148"/>
      <c r="Y86" s="152"/>
      <c r="Z86" s="27" t="s">
        <v>870</v>
      </c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28" t="s">
        <v>552</v>
      </c>
      <c r="AN86" s="188">
        <v>1</v>
      </c>
      <c r="AO86" s="188"/>
      <c r="AP86" s="147"/>
      <c r="AQ86" s="148"/>
      <c r="AR86" s="152"/>
      <c r="AS86" s="154">
        <f>ROUND(L86*AN86*(1+AQ78),0)</f>
        <v>776</v>
      </c>
      <c r="AT86" s="98"/>
    </row>
    <row r="87" ht="16.5" customHeight="1">
      <c r="A87" s="1"/>
    </row>
    <row r="88" spans="1:46" s="140" customFormat="1" ht="16.5" customHeight="1">
      <c r="A88" s="37"/>
      <c r="B88" s="37"/>
      <c r="C88" s="32"/>
      <c r="D88" s="32"/>
      <c r="E88" s="32"/>
      <c r="F88" s="32"/>
      <c r="G88" s="32"/>
      <c r="H88" s="32"/>
      <c r="I88" s="38"/>
      <c r="J88" s="38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5"/>
      <c r="V88" s="35"/>
      <c r="W88" s="32"/>
      <c r="X88" s="39"/>
      <c r="Y88" s="40"/>
      <c r="Z88" s="32"/>
      <c r="AA88" s="32"/>
      <c r="AB88" s="32"/>
      <c r="AC88" s="39"/>
      <c r="AD88" s="40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41"/>
      <c r="AT88" s="146"/>
    </row>
    <row r="89" spans="1:46" s="140" customFormat="1" ht="16.5" customHeight="1">
      <c r="A89" s="37"/>
      <c r="B89" s="37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5"/>
      <c r="V89" s="35"/>
      <c r="W89" s="32"/>
      <c r="X89" s="35"/>
      <c r="Y89" s="40"/>
      <c r="Z89" s="32"/>
      <c r="AA89" s="32"/>
      <c r="AB89" s="32"/>
      <c r="AC89" s="39"/>
      <c r="AD89" s="40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41"/>
      <c r="AT89" s="146"/>
    </row>
    <row r="90" spans="1:46" s="140" customFormat="1" ht="16.5" customHeight="1">
      <c r="A90" s="37"/>
      <c r="B90" s="37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5"/>
      <c r="V90" s="35"/>
      <c r="W90" s="32"/>
      <c r="X90" s="35"/>
      <c r="Y90" s="40"/>
      <c r="Z90" s="32"/>
      <c r="AA90" s="32"/>
      <c r="AB90" s="32"/>
      <c r="AC90" s="42"/>
      <c r="AD90" s="4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41"/>
      <c r="AT90" s="146"/>
    </row>
    <row r="91" spans="1:46" s="140" customFormat="1" ht="16.5" customHeight="1">
      <c r="A91" s="37"/>
      <c r="B91" s="37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43"/>
      <c r="U91" s="157"/>
      <c r="V91" s="157"/>
      <c r="W91" s="146"/>
      <c r="X91" s="157"/>
      <c r="Y91" s="40"/>
      <c r="Z91" s="32"/>
      <c r="AA91" s="32"/>
      <c r="AB91" s="32"/>
      <c r="AC91" s="39"/>
      <c r="AD91" s="40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41"/>
      <c r="AT91" s="146"/>
    </row>
    <row r="92" spans="1:46" s="140" customFormat="1" ht="16.5" customHeight="1">
      <c r="A92" s="37"/>
      <c r="B92" s="37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5"/>
      <c r="U92" s="39"/>
      <c r="V92" s="40"/>
      <c r="W92" s="32"/>
      <c r="X92" s="35"/>
      <c r="Y92" s="40"/>
      <c r="Z92" s="32"/>
      <c r="AA92" s="32"/>
      <c r="AB92" s="32"/>
      <c r="AC92" s="39"/>
      <c r="AD92" s="40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41"/>
      <c r="AT92" s="146"/>
    </row>
    <row r="93" spans="1:46" s="140" customFormat="1" ht="16.5" customHeight="1">
      <c r="A93" s="37"/>
      <c r="B93" s="37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5"/>
      <c r="V93" s="40"/>
      <c r="W93" s="32"/>
      <c r="X93" s="35"/>
      <c r="Y93" s="40"/>
      <c r="Z93" s="32"/>
      <c r="AA93" s="32"/>
      <c r="AB93" s="32"/>
      <c r="AC93" s="42"/>
      <c r="AD93" s="4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41"/>
      <c r="AT93" s="146"/>
    </row>
    <row r="94" spans="1:46" s="140" customFormat="1" ht="16.5" customHeight="1">
      <c r="A94" s="37"/>
      <c r="B94" s="37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5"/>
      <c r="V94" s="40"/>
      <c r="W94" s="32"/>
      <c r="X94" s="39"/>
      <c r="Y94" s="40"/>
      <c r="Z94" s="32"/>
      <c r="AA94" s="32"/>
      <c r="AB94" s="32"/>
      <c r="AC94" s="39"/>
      <c r="AD94" s="40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41"/>
      <c r="AT94" s="146"/>
    </row>
  </sheetData>
  <sheetProtection/>
  <mergeCells count="109">
    <mergeCell ref="D83:K84"/>
    <mergeCell ref="L84:M84"/>
    <mergeCell ref="AN84:AO84"/>
    <mergeCell ref="D85:K86"/>
    <mergeCell ref="L86:M86"/>
    <mergeCell ref="AN86:AO86"/>
    <mergeCell ref="D79:K80"/>
    <mergeCell ref="L80:M80"/>
    <mergeCell ref="AN80:AO80"/>
    <mergeCell ref="D81:K82"/>
    <mergeCell ref="L82:M82"/>
    <mergeCell ref="AN82:AO82"/>
    <mergeCell ref="AP76:AR77"/>
    <mergeCell ref="D77:K78"/>
    <mergeCell ref="L78:M78"/>
    <mergeCell ref="AN78:AO78"/>
    <mergeCell ref="AQ78:AR78"/>
    <mergeCell ref="D73:K74"/>
    <mergeCell ref="L74:M74"/>
    <mergeCell ref="AN74:AO74"/>
    <mergeCell ref="D75:K76"/>
    <mergeCell ref="L76:M76"/>
    <mergeCell ref="AN76:AO76"/>
    <mergeCell ref="D69:K70"/>
    <mergeCell ref="L70:M70"/>
    <mergeCell ref="AN70:AO70"/>
    <mergeCell ref="D71:K72"/>
    <mergeCell ref="L72:M72"/>
    <mergeCell ref="AN72:AO72"/>
    <mergeCell ref="D60:K61"/>
    <mergeCell ref="L61:M61"/>
    <mergeCell ref="AN61:AO61"/>
    <mergeCell ref="D62:K63"/>
    <mergeCell ref="L63:M63"/>
    <mergeCell ref="AN63:AO63"/>
    <mergeCell ref="AP56:AR57"/>
    <mergeCell ref="L57:M57"/>
    <mergeCell ref="AN57:AO57"/>
    <mergeCell ref="D58:K59"/>
    <mergeCell ref="AQ58:AR58"/>
    <mergeCell ref="L59:M59"/>
    <mergeCell ref="AN59:AO59"/>
    <mergeCell ref="D54:K55"/>
    <mergeCell ref="L55:M55"/>
    <mergeCell ref="AN55:AO55"/>
    <mergeCell ref="D56:K57"/>
    <mergeCell ref="D25:K26"/>
    <mergeCell ref="D23:K24"/>
    <mergeCell ref="D45:K46"/>
    <mergeCell ref="D47:K48"/>
    <mergeCell ref="D27:K28"/>
    <mergeCell ref="D29:K30"/>
    <mergeCell ref="D15:K16"/>
    <mergeCell ref="D17:K18"/>
    <mergeCell ref="D19:K20"/>
    <mergeCell ref="D21:K22"/>
    <mergeCell ref="D7:K8"/>
    <mergeCell ref="D9:K10"/>
    <mergeCell ref="D11:K12"/>
    <mergeCell ref="D13:K14"/>
    <mergeCell ref="D37:K38"/>
    <mergeCell ref="D39:K40"/>
    <mergeCell ref="D41:K42"/>
    <mergeCell ref="D43:K44"/>
    <mergeCell ref="D31:K32"/>
    <mergeCell ref="D33:K34"/>
    <mergeCell ref="D35:K36"/>
    <mergeCell ref="AQ48:AR48"/>
    <mergeCell ref="L48:M48"/>
    <mergeCell ref="AQ46:AR46"/>
    <mergeCell ref="L46:M46"/>
    <mergeCell ref="AQ44:AR44"/>
    <mergeCell ref="L44:M44"/>
    <mergeCell ref="AQ42:AR42"/>
    <mergeCell ref="L42:M42"/>
    <mergeCell ref="AQ40:AR40"/>
    <mergeCell ref="L40:M40"/>
    <mergeCell ref="AQ38:AR38"/>
    <mergeCell ref="L38:M38"/>
    <mergeCell ref="AQ36:AR36"/>
    <mergeCell ref="L36:M36"/>
    <mergeCell ref="AQ34:AR34"/>
    <mergeCell ref="L34:M34"/>
    <mergeCell ref="AQ32:AR32"/>
    <mergeCell ref="L32:M32"/>
    <mergeCell ref="AQ30:AR30"/>
    <mergeCell ref="L30:M30"/>
    <mergeCell ref="AQ28:AR28"/>
    <mergeCell ref="L28:M28"/>
    <mergeCell ref="AQ26:AR26"/>
    <mergeCell ref="L26:M26"/>
    <mergeCell ref="AQ24:AR24"/>
    <mergeCell ref="L24:M24"/>
    <mergeCell ref="AQ22:AR22"/>
    <mergeCell ref="L22:M22"/>
    <mergeCell ref="AQ20:AR20"/>
    <mergeCell ref="L20:M20"/>
    <mergeCell ref="AQ18:AR18"/>
    <mergeCell ref="L18:M18"/>
    <mergeCell ref="AQ16:AR16"/>
    <mergeCell ref="L16:M16"/>
    <mergeCell ref="AQ14:AR14"/>
    <mergeCell ref="L14:M14"/>
    <mergeCell ref="AQ12:AR12"/>
    <mergeCell ref="L12:M12"/>
    <mergeCell ref="L10:M10"/>
    <mergeCell ref="AQ10:AR10"/>
    <mergeCell ref="L8:M8"/>
    <mergeCell ref="AQ8:AR8"/>
  </mergeCells>
  <printOptions horizontalCentered="1" verticalCentered="1"/>
  <pageMargins left="0.3937007874015748" right="0.3937007874015748" top="0.3937007874015748" bottom="0.3937007874015748" header="0.5118110236220472" footer="0.31496062992125984"/>
  <pageSetup blackAndWhite="1" firstPageNumber="17" useFirstPageNumber="1" horizontalDpi="600" verticalDpi="600" orientation="portrait" paperSize="9" scale="50" r:id="rId1"/>
  <headerFooter alignWithMargins="0">
    <oddFooter>&amp;C&amp;"ＦＡ 丸ゴシックＭ,標準"&amp;P</oddFooter>
  </headerFooter>
  <rowBreaks count="1" manualBreakCount="1">
    <brk id="87" max="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U49"/>
  <sheetViews>
    <sheetView zoomScaleSheetLayoutView="75" workbookViewId="0" topLeftCell="A1">
      <selection activeCell="AS42" sqref="AS42"/>
    </sheetView>
  </sheetViews>
  <sheetFormatPr defaultColWidth="9.00390625" defaultRowHeight="16.5" customHeight="1"/>
  <cols>
    <col min="1" max="1" width="4.625" style="138" customWidth="1"/>
    <col min="2" max="2" width="7.625" style="138" customWidth="1"/>
    <col min="3" max="3" width="35.625" style="2" customWidth="1"/>
    <col min="4" max="10" width="2.375" style="138" customWidth="1"/>
    <col min="11" max="16" width="2.375" style="2" customWidth="1"/>
    <col min="17" max="20" width="2.375" style="138" customWidth="1"/>
    <col min="21" max="22" width="2.375" style="139" customWidth="1"/>
    <col min="23" max="23" width="2.375" style="138" customWidth="1"/>
    <col min="24" max="25" width="2.375" style="139" customWidth="1"/>
    <col min="26" max="44" width="2.375" style="138" customWidth="1"/>
    <col min="45" max="46" width="8.625" style="138" customWidth="1"/>
    <col min="47" max="47" width="2.75390625" style="138" customWidth="1"/>
    <col min="48" max="16384" width="9.00390625" style="138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15" ht="16.5" customHeight="1">
      <c r="A4" s="1"/>
      <c r="B4" s="130" t="s">
        <v>17</v>
      </c>
      <c r="C4" s="53"/>
      <c r="D4" s="140"/>
      <c r="E4" s="140"/>
      <c r="F4" s="140"/>
      <c r="G4" s="140"/>
      <c r="H4" s="140"/>
      <c r="I4" s="140"/>
      <c r="J4" s="140"/>
      <c r="K4" s="53"/>
      <c r="L4" s="53"/>
      <c r="M4" s="53"/>
      <c r="N4" s="53"/>
      <c r="O4" s="53"/>
    </row>
    <row r="5" spans="1:47" s="140" customFormat="1" ht="16.5" customHeight="1">
      <c r="A5" s="3" t="s">
        <v>493</v>
      </c>
      <c r="B5" s="141"/>
      <c r="C5" s="4" t="s">
        <v>894</v>
      </c>
      <c r="D5" s="142"/>
      <c r="E5" s="143"/>
      <c r="F5" s="143"/>
      <c r="G5" s="143"/>
      <c r="H5" s="143"/>
      <c r="I5" s="143"/>
      <c r="J5" s="143"/>
      <c r="K5" s="5"/>
      <c r="L5" s="5"/>
      <c r="M5" s="5"/>
      <c r="N5" s="5"/>
      <c r="O5" s="5"/>
      <c r="P5" s="5"/>
      <c r="Q5" s="143"/>
      <c r="R5" s="143"/>
      <c r="S5" s="143"/>
      <c r="T5" s="6"/>
      <c r="U5" s="144"/>
      <c r="V5" s="144"/>
      <c r="W5" s="143"/>
      <c r="X5" s="145" t="s">
        <v>494</v>
      </c>
      <c r="Y5" s="144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7" t="s">
        <v>896</v>
      </c>
      <c r="AT5" s="7" t="s">
        <v>897</v>
      </c>
      <c r="AU5" s="146"/>
    </row>
    <row r="6" spans="1:47" s="140" customFormat="1" ht="16.5" customHeight="1">
      <c r="A6" s="8" t="s">
        <v>898</v>
      </c>
      <c r="B6" s="9" t="s">
        <v>899</v>
      </c>
      <c r="C6" s="10"/>
      <c r="D6" s="147"/>
      <c r="E6" s="148"/>
      <c r="F6" s="148"/>
      <c r="G6" s="148"/>
      <c r="H6" s="148"/>
      <c r="I6" s="148"/>
      <c r="J6" s="148"/>
      <c r="K6" s="11"/>
      <c r="L6" s="11"/>
      <c r="M6" s="11"/>
      <c r="N6" s="11"/>
      <c r="O6" s="11"/>
      <c r="P6" s="11"/>
      <c r="Q6" s="148"/>
      <c r="R6" s="148"/>
      <c r="S6" s="148"/>
      <c r="T6" s="148"/>
      <c r="U6" s="149"/>
      <c r="V6" s="149"/>
      <c r="W6" s="148"/>
      <c r="X6" s="149"/>
      <c r="Y6" s="149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2" t="s">
        <v>900</v>
      </c>
      <c r="AT6" s="12" t="s">
        <v>901</v>
      </c>
      <c r="AU6" s="146"/>
    </row>
    <row r="7" spans="1:46" s="140" customFormat="1" ht="16.5" customHeight="1">
      <c r="A7" s="13">
        <v>64</v>
      </c>
      <c r="B7" s="14">
        <v>2207</v>
      </c>
      <c r="C7" s="15" t="s">
        <v>212</v>
      </c>
      <c r="D7" s="192" t="s">
        <v>611</v>
      </c>
      <c r="E7" s="193"/>
      <c r="F7" s="193"/>
      <c r="G7" s="193"/>
      <c r="H7" s="193"/>
      <c r="I7" s="193"/>
      <c r="J7" s="193"/>
      <c r="K7" s="193"/>
      <c r="L7" s="150"/>
      <c r="M7" s="150"/>
      <c r="N7" s="150"/>
      <c r="O7" s="16"/>
      <c r="P7" s="5"/>
      <c r="Q7" s="5"/>
      <c r="R7" s="5"/>
      <c r="S7" s="5"/>
      <c r="T7" s="17"/>
      <c r="U7" s="17"/>
      <c r="V7" s="143"/>
      <c r="W7" s="5"/>
      <c r="X7" s="18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3"/>
      <c r="AP7" s="44"/>
      <c r="AQ7" s="45"/>
      <c r="AR7" s="46"/>
      <c r="AS7" s="151">
        <f>ROUND(L8*(1+AQ21),0)</f>
        <v>104</v>
      </c>
      <c r="AT7" s="24" t="s">
        <v>877</v>
      </c>
    </row>
    <row r="8" spans="1:46" s="140" customFormat="1" ht="16.5" customHeight="1">
      <c r="A8" s="13">
        <v>64</v>
      </c>
      <c r="B8" s="14">
        <v>2208</v>
      </c>
      <c r="C8" s="15" t="s">
        <v>213</v>
      </c>
      <c r="D8" s="194"/>
      <c r="E8" s="195"/>
      <c r="F8" s="195"/>
      <c r="G8" s="195"/>
      <c r="H8" s="195"/>
      <c r="I8" s="195"/>
      <c r="J8" s="195"/>
      <c r="K8" s="195"/>
      <c r="L8" s="191">
        <v>69</v>
      </c>
      <c r="M8" s="191"/>
      <c r="N8" s="32" t="s">
        <v>905</v>
      </c>
      <c r="O8" s="33"/>
      <c r="P8" s="25"/>
      <c r="Q8" s="11"/>
      <c r="R8" s="11"/>
      <c r="S8" s="11"/>
      <c r="T8" s="26"/>
      <c r="U8" s="26"/>
      <c r="V8" s="148"/>
      <c r="W8" s="148"/>
      <c r="X8" s="148"/>
      <c r="Y8" s="152"/>
      <c r="Z8" s="27" t="s">
        <v>870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28" t="s">
        <v>552</v>
      </c>
      <c r="AN8" s="188">
        <v>1</v>
      </c>
      <c r="AO8" s="189"/>
      <c r="AP8" s="47"/>
      <c r="AQ8" s="39"/>
      <c r="AR8" s="48"/>
      <c r="AS8" s="151">
        <f>ROUND(L8*AN8*(1+AQ21),0)</f>
        <v>104</v>
      </c>
      <c r="AT8" s="29"/>
    </row>
    <row r="9" spans="1:46" s="140" customFormat="1" ht="16.5" customHeight="1">
      <c r="A9" s="13">
        <v>64</v>
      </c>
      <c r="B9" s="14">
        <v>2209</v>
      </c>
      <c r="C9" s="15" t="s">
        <v>214</v>
      </c>
      <c r="D9" s="192" t="s">
        <v>612</v>
      </c>
      <c r="E9" s="193"/>
      <c r="F9" s="193"/>
      <c r="G9" s="193"/>
      <c r="H9" s="193"/>
      <c r="I9" s="193"/>
      <c r="J9" s="193"/>
      <c r="K9" s="193"/>
      <c r="L9" s="150"/>
      <c r="M9" s="150"/>
      <c r="N9" s="150"/>
      <c r="O9" s="16"/>
      <c r="P9" s="5"/>
      <c r="Q9" s="5"/>
      <c r="R9" s="5"/>
      <c r="S9" s="5"/>
      <c r="T9" s="17"/>
      <c r="U9" s="17"/>
      <c r="V9" s="143"/>
      <c r="W9" s="5"/>
      <c r="X9" s="18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1"/>
      <c r="AN9" s="22"/>
      <c r="AO9" s="23"/>
      <c r="AS9" s="151">
        <f>ROUND(L10*(1+AQ21),0)</f>
        <v>207</v>
      </c>
      <c r="AT9" s="29"/>
    </row>
    <row r="10" spans="1:46" s="140" customFormat="1" ht="16.5" customHeight="1">
      <c r="A10" s="13">
        <v>64</v>
      </c>
      <c r="B10" s="14">
        <v>2210</v>
      </c>
      <c r="C10" s="15" t="s">
        <v>215</v>
      </c>
      <c r="D10" s="194"/>
      <c r="E10" s="195"/>
      <c r="F10" s="195"/>
      <c r="G10" s="195"/>
      <c r="H10" s="195"/>
      <c r="I10" s="195"/>
      <c r="J10" s="195"/>
      <c r="K10" s="195"/>
      <c r="L10" s="191">
        <v>138</v>
      </c>
      <c r="M10" s="191"/>
      <c r="N10" s="32" t="s">
        <v>905</v>
      </c>
      <c r="O10" s="33"/>
      <c r="P10" s="25"/>
      <c r="Q10" s="11"/>
      <c r="R10" s="11"/>
      <c r="S10" s="11"/>
      <c r="T10" s="26"/>
      <c r="U10" s="26"/>
      <c r="V10" s="148"/>
      <c r="W10" s="148"/>
      <c r="X10" s="148"/>
      <c r="Y10" s="152"/>
      <c r="Z10" s="27" t="s">
        <v>870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28" t="s">
        <v>552</v>
      </c>
      <c r="AN10" s="188">
        <v>1</v>
      </c>
      <c r="AO10" s="189"/>
      <c r="AS10" s="151">
        <f>ROUND(L10*AN10*(1+AQ21),0)</f>
        <v>207</v>
      </c>
      <c r="AT10" s="29"/>
    </row>
    <row r="11" spans="1:46" s="140" customFormat="1" ht="16.5" customHeight="1">
      <c r="A11" s="13">
        <v>64</v>
      </c>
      <c r="B11" s="14">
        <v>2211</v>
      </c>
      <c r="C11" s="15" t="s">
        <v>216</v>
      </c>
      <c r="D11" s="192" t="s">
        <v>613</v>
      </c>
      <c r="E11" s="193"/>
      <c r="F11" s="193"/>
      <c r="G11" s="193"/>
      <c r="H11" s="193"/>
      <c r="I11" s="193"/>
      <c r="J11" s="193"/>
      <c r="K11" s="193"/>
      <c r="L11" s="85"/>
      <c r="M11" s="85"/>
      <c r="N11" s="85"/>
      <c r="O11" s="16"/>
      <c r="P11" s="5"/>
      <c r="Q11" s="5"/>
      <c r="R11" s="5"/>
      <c r="S11" s="5"/>
      <c r="T11" s="17"/>
      <c r="U11" s="17"/>
      <c r="V11" s="143"/>
      <c r="W11" s="5"/>
      <c r="X11" s="18"/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1"/>
      <c r="AN11" s="22"/>
      <c r="AO11" s="23"/>
      <c r="AS11" s="151">
        <f>ROUND(L12*(1+AQ21),0)</f>
        <v>311</v>
      </c>
      <c r="AT11" s="29"/>
    </row>
    <row r="12" spans="1:46" s="140" customFormat="1" ht="16.5" customHeight="1">
      <c r="A12" s="13">
        <v>64</v>
      </c>
      <c r="B12" s="14">
        <v>2212</v>
      </c>
      <c r="C12" s="15" t="s">
        <v>217</v>
      </c>
      <c r="D12" s="194"/>
      <c r="E12" s="195"/>
      <c r="F12" s="195"/>
      <c r="G12" s="195"/>
      <c r="H12" s="195"/>
      <c r="I12" s="195"/>
      <c r="J12" s="195"/>
      <c r="K12" s="195"/>
      <c r="L12" s="191">
        <v>207</v>
      </c>
      <c r="M12" s="191"/>
      <c r="N12" s="32" t="s">
        <v>905</v>
      </c>
      <c r="O12" s="33"/>
      <c r="P12" s="25"/>
      <c r="Q12" s="11"/>
      <c r="R12" s="11"/>
      <c r="S12" s="11"/>
      <c r="T12" s="26"/>
      <c r="U12" s="26"/>
      <c r="V12" s="148"/>
      <c r="W12" s="148"/>
      <c r="X12" s="148"/>
      <c r="Y12" s="152"/>
      <c r="Z12" s="27" t="s">
        <v>870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28" t="s">
        <v>552</v>
      </c>
      <c r="AN12" s="188">
        <v>1</v>
      </c>
      <c r="AO12" s="189"/>
      <c r="AS12" s="151">
        <f>ROUND(L12*AN12*(1+AQ21),0)</f>
        <v>311</v>
      </c>
      <c r="AT12" s="29"/>
    </row>
    <row r="13" spans="1:46" s="140" customFormat="1" ht="16.5" customHeight="1">
      <c r="A13" s="13">
        <v>64</v>
      </c>
      <c r="B13" s="14">
        <v>2213</v>
      </c>
      <c r="C13" s="15" t="s">
        <v>218</v>
      </c>
      <c r="D13" s="192" t="s">
        <v>454</v>
      </c>
      <c r="E13" s="193"/>
      <c r="F13" s="193"/>
      <c r="G13" s="193"/>
      <c r="H13" s="193"/>
      <c r="I13" s="193"/>
      <c r="J13" s="193"/>
      <c r="K13" s="193"/>
      <c r="L13" s="85"/>
      <c r="M13" s="85"/>
      <c r="N13" s="85"/>
      <c r="O13" s="16"/>
      <c r="P13" s="5"/>
      <c r="Q13" s="5"/>
      <c r="R13" s="5"/>
      <c r="S13" s="5"/>
      <c r="T13" s="17"/>
      <c r="U13" s="17"/>
      <c r="V13" s="143"/>
      <c r="W13" s="5"/>
      <c r="X13" s="18"/>
      <c r="Y13" s="1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1"/>
      <c r="AN13" s="22"/>
      <c r="AO13" s="23"/>
      <c r="AR13" s="155"/>
      <c r="AS13" s="151">
        <f>ROUND(L14*(1+AQ21),0)</f>
        <v>414</v>
      </c>
      <c r="AT13" s="29"/>
    </row>
    <row r="14" spans="1:46" s="140" customFormat="1" ht="16.5" customHeight="1">
      <c r="A14" s="13">
        <v>64</v>
      </c>
      <c r="B14" s="14">
        <v>2214</v>
      </c>
      <c r="C14" s="15" t="s">
        <v>219</v>
      </c>
      <c r="D14" s="194"/>
      <c r="E14" s="195"/>
      <c r="F14" s="195"/>
      <c r="G14" s="195"/>
      <c r="H14" s="195"/>
      <c r="I14" s="195"/>
      <c r="J14" s="195"/>
      <c r="K14" s="195"/>
      <c r="L14" s="191">
        <v>276</v>
      </c>
      <c r="M14" s="191"/>
      <c r="N14" s="32" t="s">
        <v>905</v>
      </c>
      <c r="O14" s="33"/>
      <c r="P14" s="25"/>
      <c r="Q14" s="11"/>
      <c r="R14" s="11"/>
      <c r="S14" s="11"/>
      <c r="T14" s="26"/>
      <c r="U14" s="26"/>
      <c r="V14" s="148"/>
      <c r="W14" s="148"/>
      <c r="X14" s="148"/>
      <c r="Y14" s="152"/>
      <c r="Z14" s="27" t="s">
        <v>870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28" t="s">
        <v>552</v>
      </c>
      <c r="AN14" s="188">
        <v>1</v>
      </c>
      <c r="AO14" s="189"/>
      <c r="AS14" s="151">
        <f>ROUND(L14*AN14*(1+AQ21),0)</f>
        <v>414</v>
      </c>
      <c r="AT14" s="29"/>
    </row>
    <row r="15" spans="1:46" s="140" customFormat="1" ht="16.5" customHeight="1">
      <c r="A15" s="13">
        <v>64</v>
      </c>
      <c r="B15" s="14">
        <v>2215</v>
      </c>
      <c r="C15" s="15" t="s">
        <v>220</v>
      </c>
      <c r="D15" s="192" t="s">
        <v>455</v>
      </c>
      <c r="E15" s="193"/>
      <c r="F15" s="193"/>
      <c r="G15" s="193"/>
      <c r="H15" s="193"/>
      <c r="I15" s="193"/>
      <c r="J15" s="193"/>
      <c r="K15" s="193"/>
      <c r="L15" s="85"/>
      <c r="M15" s="85"/>
      <c r="N15" s="85"/>
      <c r="O15" s="16"/>
      <c r="P15" s="5"/>
      <c r="Q15" s="5"/>
      <c r="R15" s="5"/>
      <c r="S15" s="5"/>
      <c r="T15" s="17"/>
      <c r="U15" s="17"/>
      <c r="V15" s="143"/>
      <c r="W15" s="5"/>
      <c r="X15" s="18"/>
      <c r="Y15" s="1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1"/>
      <c r="AN15" s="22"/>
      <c r="AO15" s="23"/>
      <c r="AP15" s="49"/>
      <c r="AQ15" s="50"/>
      <c r="AR15" s="51"/>
      <c r="AS15" s="151">
        <f>ROUND(L16*(1+AQ21),0)</f>
        <v>518</v>
      </c>
      <c r="AT15" s="29"/>
    </row>
    <row r="16" spans="1:46" s="140" customFormat="1" ht="16.5" customHeight="1">
      <c r="A16" s="13">
        <v>64</v>
      </c>
      <c r="B16" s="14">
        <v>2216</v>
      </c>
      <c r="C16" s="15" t="s">
        <v>221</v>
      </c>
      <c r="D16" s="194"/>
      <c r="E16" s="195"/>
      <c r="F16" s="195"/>
      <c r="G16" s="195"/>
      <c r="H16" s="195"/>
      <c r="I16" s="195"/>
      <c r="J16" s="195"/>
      <c r="K16" s="195"/>
      <c r="L16" s="191">
        <v>345</v>
      </c>
      <c r="M16" s="191"/>
      <c r="N16" s="32" t="s">
        <v>905</v>
      </c>
      <c r="O16" s="33"/>
      <c r="P16" s="25"/>
      <c r="Q16" s="11"/>
      <c r="R16" s="11"/>
      <c r="S16" s="11"/>
      <c r="T16" s="26"/>
      <c r="U16" s="26"/>
      <c r="V16" s="148"/>
      <c r="W16" s="148"/>
      <c r="X16" s="148"/>
      <c r="Y16" s="152"/>
      <c r="Z16" s="27" t="s">
        <v>870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28" t="s">
        <v>552</v>
      </c>
      <c r="AN16" s="188">
        <v>1</v>
      </c>
      <c r="AO16" s="189"/>
      <c r="AP16" s="47"/>
      <c r="AQ16" s="39"/>
      <c r="AR16" s="48"/>
      <c r="AS16" s="151">
        <f>ROUND(L16*AN16*(1+AQ21),0)</f>
        <v>518</v>
      </c>
      <c r="AT16" s="29"/>
    </row>
    <row r="17" spans="1:46" s="140" customFormat="1" ht="16.5" customHeight="1">
      <c r="A17" s="13">
        <v>64</v>
      </c>
      <c r="B17" s="14">
        <v>2217</v>
      </c>
      <c r="C17" s="15" t="s">
        <v>222</v>
      </c>
      <c r="D17" s="192" t="s">
        <v>456</v>
      </c>
      <c r="E17" s="193"/>
      <c r="F17" s="193"/>
      <c r="G17" s="193"/>
      <c r="H17" s="193"/>
      <c r="I17" s="193"/>
      <c r="J17" s="193"/>
      <c r="K17" s="193"/>
      <c r="L17" s="85"/>
      <c r="M17" s="85"/>
      <c r="N17" s="85"/>
      <c r="O17" s="16"/>
      <c r="P17" s="5"/>
      <c r="Q17" s="5"/>
      <c r="R17" s="5"/>
      <c r="S17" s="5"/>
      <c r="T17" s="17"/>
      <c r="U17" s="17"/>
      <c r="V17" s="143"/>
      <c r="W17" s="5"/>
      <c r="X17" s="18"/>
      <c r="Y17" s="1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1"/>
      <c r="AN17" s="22"/>
      <c r="AO17" s="23"/>
      <c r="AP17" s="170"/>
      <c r="AQ17" s="158"/>
      <c r="AR17" s="171"/>
      <c r="AS17" s="151">
        <f>ROUND(L18*(1+AQ21),0)</f>
        <v>621</v>
      </c>
      <c r="AT17" s="29"/>
    </row>
    <row r="18" spans="1:46" s="140" customFormat="1" ht="16.5" customHeight="1">
      <c r="A18" s="13">
        <v>64</v>
      </c>
      <c r="B18" s="14">
        <v>2218</v>
      </c>
      <c r="C18" s="15" t="s">
        <v>223</v>
      </c>
      <c r="D18" s="194"/>
      <c r="E18" s="195"/>
      <c r="F18" s="195"/>
      <c r="G18" s="195"/>
      <c r="H18" s="195"/>
      <c r="I18" s="195"/>
      <c r="J18" s="195"/>
      <c r="K18" s="195"/>
      <c r="L18" s="191">
        <v>414</v>
      </c>
      <c r="M18" s="191"/>
      <c r="N18" s="32" t="s">
        <v>905</v>
      </c>
      <c r="O18" s="33"/>
      <c r="P18" s="25"/>
      <c r="Q18" s="11"/>
      <c r="R18" s="11"/>
      <c r="S18" s="11"/>
      <c r="T18" s="26"/>
      <c r="U18" s="26"/>
      <c r="V18" s="148"/>
      <c r="W18" s="148"/>
      <c r="X18" s="148"/>
      <c r="Y18" s="152"/>
      <c r="Z18" s="27" t="s">
        <v>870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28" t="s">
        <v>552</v>
      </c>
      <c r="AN18" s="188">
        <v>1</v>
      </c>
      <c r="AO18" s="189"/>
      <c r="AP18" s="170"/>
      <c r="AQ18" s="158"/>
      <c r="AR18" s="171"/>
      <c r="AS18" s="151">
        <f>ROUND(L18*AN18*(1+AQ21),0)</f>
        <v>621</v>
      </c>
      <c r="AT18" s="29"/>
    </row>
    <row r="19" spans="1:46" s="140" customFormat="1" ht="16.5" customHeight="1">
      <c r="A19" s="13">
        <v>64</v>
      </c>
      <c r="B19" s="14">
        <v>2219</v>
      </c>
      <c r="C19" s="15" t="s">
        <v>224</v>
      </c>
      <c r="D19" s="192" t="s">
        <v>457</v>
      </c>
      <c r="E19" s="193"/>
      <c r="F19" s="193"/>
      <c r="G19" s="193"/>
      <c r="H19" s="193"/>
      <c r="I19" s="193"/>
      <c r="J19" s="193"/>
      <c r="K19" s="193"/>
      <c r="L19" s="85"/>
      <c r="M19" s="85"/>
      <c r="N19" s="85"/>
      <c r="O19" s="16"/>
      <c r="P19" s="5"/>
      <c r="Q19" s="5"/>
      <c r="R19" s="5"/>
      <c r="S19" s="5"/>
      <c r="T19" s="17"/>
      <c r="U19" s="17"/>
      <c r="V19" s="143"/>
      <c r="W19" s="5"/>
      <c r="X19" s="18"/>
      <c r="Y19" s="19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1"/>
      <c r="AN19" s="22"/>
      <c r="AO19" s="23"/>
      <c r="AP19" s="201" t="s">
        <v>946</v>
      </c>
      <c r="AQ19" s="202"/>
      <c r="AR19" s="203"/>
      <c r="AS19" s="151">
        <f>ROUND(L20*(1+AQ21),0)</f>
        <v>725</v>
      </c>
      <c r="AT19" s="29"/>
    </row>
    <row r="20" spans="1:46" s="140" customFormat="1" ht="16.5" customHeight="1">
      <c r="A20" s="13">
        <v>64</v>
      </c>
      <c r="B20" s="14">
        <v>2220</v>
      </c>
      <c r="C20" s="15" t="s">
        <v>225</v>
      </c>
      <c r="D20" s="194"/>
      <c r="E20" s="195"/>
      <c r="F20" s="195"/>
      <c r="G20" s="195"/>
      <c r="H20" s="195"/>
      <c r="I20" s="195"/>
      <c r="J20" s="195"/>
      <c r="K20" s="195"/>
      <c r="L20" s="191">
        <v>483</v>
      </c>
      <c r="M20" s="191"/>
      <c r="N20" s="32" t="s">
        <v>905</v>
      </c>
      <c r="O20" s="33"/>
      <c r="P20" s="25"/>
      <c r="Q20" s="11"/>
      <c r="R20" s="11"/>
      <c r="S20" s="11"/>
      <c r="T20" s="26"/>
      <c r="U20" s="26"/>
      <c r="V20" s="148"/>
      <c r="W20" s="148"/>
      <c r="X20" s="148"/>
      <c r="Y20" s="152"/>
      <c r="Z20" s="27" t="s">
        <v>870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28" t="s">
        <v>552</v>
      </c>
      <c r="AN20" s="188">
        <v>1</v>
      </c>
      <c r="AO20" s="189"/>
      <c r="AP20" s="201"/>
      <c r="AQ20" s="202"/>
      <c r="AR20" s="203"/>
      <c r="AS20" s="151">
        <f>ROUND(L20*AN20*(1+AQ21),0)</f>
        <v>725</v>
      </c>
      <c r="AT20" s="29"/>
    </row>
    <row r="21" spans="1:46" s="140" customFormat="1" ht="16.5" customHeight="1">
      <c r="A21" s="13">
        <v>64</v>
      </c>
      <c r="B21" s="14">
        <v>2221</v>
      </c>
      <c r="C21" s="15" t="s">
        <v>226</v>
      </c>
      <c r="D21" s="192" t="s">
        <v>458</v>
      </c>
      <c r="E21" s="193"/>
      <c r="F21" s="193"/>
      <c r="G21" s="193"/>
      <c r="H21" s="193"/>
      <c r="I21" s="193"/>
      <c r="J21" s="193"/>
      <c r="K21" s="193"/>
      <c r="L21" s="85"/>
      <c r="M21" s="85"/>
      <c r="N21" s="85"/>
      <c r="O21" s="16"/>
      <c r="P21" s="5"/>
      <c r="Q21" s="5"/>
      <c r="R21" s="5"/>
      <c r="S21" s="5"/>
      <c r="T21" s="17"/>
      <c r="U21" s="17"/>
      <c r="V21" s="143"/>
      <c r="W21" s="5"/>
      <c r="X21" s="18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1"/>
      <c r="AN21" s="22"/>
      <c r="AO21" s="23"/>
      <c r="AP21" s="52" t="s">
        <v>968</v>
      </c>
      <c r="AQ21" s="199">
        <v>0.5</v>
      </c>
      <c r="AR21" s="200"/>
      <c r="AS21" s="151">
        <f>ROUND(L22*(1+AQ21),0)</f>
        <v>828</v>
      </c>
      <c r="AT21" s="29"/>
    </row>
    <row r="22" spans="1:46" s="140" customFormat="1" ht="16.5" customHeight="1">
      <c r="A22" s="13">
        <v>64</v>
      </c>
      <c r="B22" s="14">
        <v>2222</v>
      </c>
      <c r="C22" s="15" t="s">
        <v>227</v>
      </c>
      <c r="D22" s="194"/>
      <c r="E22" s="195"/>
      <c r="F22" s="195"/>
      <c r="G22" s="195"/>
      <c r="H22" s="195"/>
      <c r="I22" s="195"/>
      <c r="J22" s="195"/>
      <c r="K22" s="195"/>
      <c r="L22" s="191">
        <v>552</v>
      </c>
      <c r="M22" s="191"/>
      <c r="N22" s="32" t="s">
        <v>905</v>
      </c>
      <c r="O22" s="33"/>
      <c r="P22" s="25"/>
      <c r="Q22" s="11"/>
      <c r="R22" s="11"/>
      <c r="S22" s="11"/>
      <c r="T22" s="26"/>
      <c r="U22" s="26"/>
      <c r="V22" s="148"/>
      <c r="W22" s="148"/>
      <c r="X22" s="148"/>
      <c r="Y22" s="152"/>
      <c r="Z22" s="27" t="s">
        <v>870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 t="s">
        <v>552</v>
      </c>
      <c r="AN22" s="188">
        <v>1</v>
      </c>
      <c r="AO22" s="189"/>
      <c r="AR22" s="54" t="s">
        <v>931</v>
      </c>
      <c r="AS22" s="151">
        <f>ROUND(L22*AN22*(1+AQ21),0)</f>
        <v>828</v>
      </c>
      <c r="AT22" s="29"/>
    </row>
    <row r="23" spans="1:46" s="140" customFormat="1" ht="16.5" customHeight="1">
      <c r="A23" s="13">
        <v>64</v>
      </c>
      <c r="B23" s="14">
        <v>2223</v>
      </c>
      <c r="C23" s="15" t="s">
        <v>228</v>
      </c>
      <c r="D23" s="192" t="s">
        <v>459</v>
      </c>
      <c r="E23" s="193"/>
      <c r="F23" s="193"/>
      <c r="G23" s="193"/>
      <c r="H23" s="193"/>
      <c r="I23" s="193"/>
      <c r="J23" s="193"/>
      <c r="K23" s="193"/>
      <c r="L23" s="85"/>
      <c r="M23" s="85"/>
      <c r="N23" s="85"/>
      <c r="O23" s="16"/>
      <c r="P23" s="5"/>
      <c r="Q23" s="5"/>
      <c r="R23" s="5"/>
      <c r="S23" s="5"/>
      <c r="T23" s="17"/>
      <c r="U23" s="17"/>
      <c r="V23" s="143"/>
      <c r="W23" s="5"/>
      <c r="X23" s="18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1"/>
      <c r="AN23" s="22"/>
      <c r="AO23" s="23"/>
      <c r="AP23" s="56"/>
      <c r="AQ23" s="57"/>
      <c r="AR23" s="58"/>
      <c r="AS23" s="151">
        <f>ROUND(L24*(1+AQ21),0)</f>
        <v>932</v>
      </c>
      <c r="AT23" s="29"/>
    </row>
    <row r="24" spans="1:46" s="140" customFormat="1" ht="16.5" customHeight="1">
      <c r="A24" s="13">
        <v>64</v>
      </c>
      <c r="B24" s="14">
        <v>2224</v>
      </c>
      <c r="C24" s="15" t="s">
        <v>229</v>
      </c>
      <c r="D24" s="194"/>
      <c r="E24" s="195"/>
      <c r="F24" s="195"/>
      <c r="G24" s="195"/>
      <c r="H24" s="195"/>
      <c r="I24" s="195"/>
      <c r="J24" s="195"/>
      <c r="K24" s="195"/>
      <c r="L24" s="191">
        <v>621</v>
      </c>
      <c r="M24" s="191"/>
      <c r="N24" s="32" t="s">
        <v>905</v>
      </c>
      <c r="O24" s="33"/>
      <c r="P24" s="25"/>
      <c r="Q24" s="11"/>
      <c r="R24" s="11"/>
      <c r="S24" s="11"/>
      <c r="T24" s="26"/>
      <c r="U24" s="26"/>
      <c r="V24" s="148"/>
      <c r="W24" s="148"/>
      <c r="X24" s="148"/>
      <c r="Y24" s="152"/>
      <c r="Z24" s="27" t="s">
        <v>870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 t="s">
        <v>552</v>
      </c>
      <c r="AN24" s="188">
        <v>1</v>
      </c>
      <c r="AO24" s="189"/>
      <c r="AP24" s="52"/>
      <c r="AQ24" s="39"/>
      <c r="AR24" s="48"/>
      <c r="AS24" s="151">
        <f>ROUND(L24*AN24*(1+AQ21),0)</f>
        <v>932</v>
      </c>
      <c r="AT24" s="29"/>
    </row>
    <row r="25" spans="1:46" s="140" customFormat="1" ht="16.5" customHeight="1">
      <c r="A25" s="13">
        <v>64</v>
      </c>
      <c r="B25" s="14">
        <v>2225</v>
      </c>
      <c r="C25" s="15" t="s">
        <v>230</v>
      </c>
      <c r="D25" s="192" t="s">
        <v>460</v>
      </c>
      <c r="E25" s="193"/>
      <c r="F25" s="193"/>
      <c r="G25" s="193"/>
      <c r="H25" s="193"/>
      <c r="I25" s="193"/>
      <c r="J25" s="193"/>
      <c r="K25" s="193"/>
      <c r="L25" s="85"/>
      <c r="M25" s="85"/>
      <c r="N25" s="85"/>
      <c r="O25" s="16"/>
      <c r="P25" s="5"/>
      <c r="Q25" s="5"/>
      <c r="R25" s="5"/>
      <c r="S25" s="5"/>
      <c r="T25" s="17"/>
      <c r="U25" s="17"/>
      <c r="V25" s="143"/>
      <c r="W25" s="5"/>
      <c r="X25" s="18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1"/>
      <c r="AN25" s="22"/>
      <c r="AO25" s="23"/>
      <c r="AP25" s="156"/>
      <c r="AQ25" s="146"/>
      <c r="AR25" s="155"/>
      <c r="AS25" s="151">
        <f>ROUND(L26*(1+AQ21),0)</f>
        <v>1035</v>
      </c>
      <c r="AT25" s="29"/>
    </row>
    <row r="26" spans="1:46" s="140" customFormat="1" ht="16.5" customHeight="1">
      <c r="A26" s="13">
        <v>64</v>
      </c>
      <c r="B26" s="14">
        <v>2226</v>
      </c>
      <c r="C26" s="15" t="s">
        <v>231</v>
      </c>
      <c r="D26" s="194"/>
      <c r="E26" s="195"/>
      <c r="F26" s="195"/>
      <c r="G26" s="195"/>
      <c r="H26" s="195"/>
      <c r="I26" s="195"/>
      <c r="J26" s="195"/>
      <c r="K26" s="195"/>
      <c r="L26" s="191">
        <v>690</v>
      </c>
      <c r="M26" s="191"/>
      <c r="N26" s="32" t="s">
        <v>905</v>
      </c>
      <c r="O26" s="33"/>
      <c r="P26" s="25"/>
      <c r="Q26" s="11"/>
      <c r="R26" s="11"/>
      <c r="S26" s="11"/>
      <c r="T26" s="26"/>
      <c r="U26" s="26"/>
      <c r="V26" s="148"/>
      <c r="W26" s="148"/>
      <c r="X26" s="148"/>
      <c r="Y26" s="152"/>
      <c r="Z26" s="27" t="s">
        <v>870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 t="s">
        <v>552</v>
      </c>
      <c r="AN26" s="188">
        <v>1</v>
      </c>
      <c r="AO26" s="189"/>
      <c r="AP26" s="156"/>
      <c r="AQ26" s="146"/>
      <c r="AR26" s="155"/>
      <c r="AS26" s="151">
        <f>ROUND(L26*AN26*(1+AQ21),0)</f>
        <v>1035</v>
      </c>
      <c r="AT26" s="29"/>
    </row>
    <row r="27" spans="1:46" s="140" customFormat="1" ht="16.5" customHeight="1">
      <c r="A27" s="13">
        <v>64</v>
      </c>
      <c r="B27" s="14">
        <v>2227</v>
      </c>
      <c r="C27" s="15" t="s">
        <v>232</v>
      </c>
      <c r="D27" s="192" t="s">
        <v>461</v>
      </c>
      <c r="E27" s="193"/>
      <c r="F27" s="193"/>
      <c r="G27" s="193"/>
      <c r="H27" s="193"/>
      <c r="I27" s="193"/>
      <c r="J27" s="193"/>
      <c r="K27" s="193"/>
      <c r="L27" s="85"/>
      <c r="M27" s="85"/>
      <c r="N27" s="85"/>
      <c r="O27" s="16"/>
      <c r="P27" s="5"/>
      <c r="Q27" s="5"/>
      <c r="R27" s="5"/>
      <c r="S27" s="5"/>
      <c r="T27" s="17"/>
      <c r="U27" s="17"/>
      <c r="V27" s="143"/>
      <c r="W27" s="5"/>
      <c r="X27" s="18"/>
      <c r="Y27" s="1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1"/>
      <c r="AN27" s="22"/>
      <c r="AO27" s="23"/>
      <c r="AP27" s="47"/>
      <c r="AQ27" s="39"/>
      <c r="AR27" s="48"/>
      <c r="AS27" s="151">
        <f>ROUND(L28*(1+AQ21),0)</f>
        <v>1139</v>
      </c>
      <c r="AT27" s="29"/>
    </row>
    <row r="28" spans="1:46" s="140" customFormat="1" ht="16.5" customHeight="1">
      <c r="A28" s="13">
        <v>64</v>
      </c>
      <c r="B28" s="14">
        <v>2228</v>
      </c>
      <c r="C28" s="15" t="s">
        <v>233</v>
      </c>
      <c r="D28" s="194"/>
      <c r="E28" s="195"/>
      <c r="F28" s="195"/>
      <c r="G28" s="195"/>
      <c r="H28" s="195"/>
      <c r="I28" s="195"/>
      <c r="J28" s="195"/>
      <c r="K28" s="195"/>
      <c r="L28" s="191">
        <v>759</v>
      </c>
      <c r="M28" s="191"/>
      <c r="N28" s="32" t="s">
        <v>905</v>
      </c>
      <c r="O28" s="33"/>
      <c r="P28" s="25"/>
      <c r="Q28" s="11"/>
      <c r="R28" s="11"/>
      <c r="S28" s="11"/>
      <c r="T28" s="26"/>
      <c r="U28" s="26"/>
      <c r="V28" s="148"/>
      <c r="W28" s="148"/>
      <c r="X28" s="148"/>
      <c r="Y28" s="152"/>
      <c r="Z28" s="27" t="s">
        <v>870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 t="s">
        <v>552</v>
      </c>
      <c r="AN28" s="188">
        <v>1</v>
      </c>
      <c r="AO28" s="189"/>
      <c r="AP28" s="49"/>
      <c r="AQ28" s="50"/>
      <c r="AR28" s="51"/>
      <c r="AS28" s="151">
        <f>ROUND(L28*AN28*(1+AQ21),0)</f>
        <v>1139</v>
      </c>
      <c r="AT28" s="29"/>
    </row>
    <row r="29" spans="1:46" s="140" customFormat="1" ht="16.5" customHeight="1">
      <c r="A29" s="13">
        <v>64</v>
      </c>
      <c r="B29" s="14">
        <v>2229</v>
      </c>
      <c r="C29" s="15" t="s">
        <v>234</v>
      </c>
      <c r="D29" s="192" t="s">
        <v>462</v>
      </c>
      <c r="E29" s="193"/>
      <c r="F29" s="193"/>
      <c r="G29" s="193"/>
      <c r="H29" s="193"/>
      <c r="I29" s="193"/>
      <c r="J29" s="193"/>
      <c r="K29" s="193"/>
      <c r="L29" s="85"/>
      <c r="M29" s="85"/>
      <c r="N29" s="85"/>
      <c r="O29" s="16"/>
      <c r="P29" s="5"/>
      <c r="Q29" s="5"/>
      <c r="R29" s="5"/>
      <c r="S29" s="5"/>
      <c r="T29" s="17"/>
      <c r="U29" s="17"/>
      <c r="V29" s="143"/>
      <c r="W29" s="5"/>
      <c r="X29" s="18"/>
      <c r="Y29" s="1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1"/>
      <c r="AN29" s="22"/>
      <c r="AO29" s="23"/>
      <c r="AP29" s="47"/>
      <c r="AQ29" s="39"/>
      <c r="AR29" s="48"/>
      <c r="AS29" s="151">
        <f>ROUND(L30*(1+AQ21),0)</f>
        <v>1242</v>
      </c>
      <c r="AT29" s="29"/>
    </row>
    <row r="30" spans="1:46" s="140" customFormat="1" ht="16.5" customHeight="1">
      <c r="A30" s="13">
        <v>64</v>
      </c>
      <c r="B30" s="14">
        <v>2230</v>
      </c>
      <c r="C30" s="15" t="s">
        <v>235</v>
      </c>
      <c r="D30" s="194"/>
      <c r="E30" s="195"/>
      <c r="F30" s="195"/>
      <c r="G30" s="195"/>
      <c r="H30" s="195"/>
      <c r="I30" s="195"/>
      <c r="J30" s="195"/>
      <c r="K30" s="195"/>
      <c r="L30" s="191">
        <v>828</v>
      </c>
      <c r="M30" s="191"/>
      <c r="N30" s="32" t="s">
        <v>905</v>
      </c>
      <c r="O30" s="33"/>
      <c r="P30" s="25"/>
      <c r="Q30" s="11"/>
      <c r="R30" s="11"/>
      <c r="S30" s="11"/>
      <c r="T30" s="26"/>
      <c r="U30" s="26"/>
      <c r="V30" s="148"/>
      <c r="W30" s="148"/>
      <c r="X30" s="148"/>
      <c r="Y30" s="152"/>
      <c r="Z30" s="27" t="s">
        <v>870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 t="s">
        <v>552</v>
      </c>
      <c r="AN30" s="188">
        <v>1</v>
      </c>
      <c r="AO30" s="189"/>
      <c r="AP30" s="52"/>
      <c r="AQ30" s="50"/>
      <c r="AR30" s="51"/>
      <c r="AS30" s="151">
        <f>ROUND(L30*AN30*(1+AQ21),0)</f>
        <v>1242</v>
      </c>
      <c r="AT30" s="29"/>
    </row>
    <row r="31" spans="1:46" s="140" customFormat="1" ht="16.5" customHeight="1">
      <c r="A31" s="13">
        <v>64</v>
      </c>
      <c r="B31" s="14">
        <v>2231</v>
      </c>
      <c r="C31" s="15" t="s">
        <v>236</v>
      </c>
      <c r="D31" s="192" t="s">
        <v>463</v>
      </c>
      <c r="E31" s="193"/>
      <c r="F31" s="193"/>
      <c r="G31" s="193"/>
      <c r="H31" s="193"/>
      <c r="I31" s="193"/>
      <c r="J31" s="193"/>
      <c r="K31" s="193"/>
      <c r="L31" s="85"/>
      <c r="M31" s="85"/>
      <c r="N31" s="85"/>
      <c r="O31" s="16"/>
      <c r="P31" s="5"/>
      <c r="Q31" s="5"/>
      <c r="R31" s="5"/>
      <c r="S31" s="5"/>
      <c r="T31" s="17"/>
      <c r="U31" s="17"/>
      <c r="V31" s="143"/>
      <c r="W31" s="5"/>
      <c r="X31" s="18"/>
      <c r="Y31" s="1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1"/>
      <c r="AN31" s="22"/>
      <c r="AO31" s="23"/>
      <c r="AP31" s="156"/>
      <c r="AQ31" s="146"/>
      <c r="AR31" s="155"/>
      <c r="AS31" s="151">
        <f>ROUND(L32*(1+AQ21),0)</f>
        <v>1346</v>
      </c>
      <c r="AT31" s="29"/>
    </row>
    <row r="32" spans="1:46" s="140" customFormat="1" ht="16.5" customHeight="1">
      <c r="A32" s="13">
        <v>64</v>
      </c>
      <c r="B32" s="14">
        <v>2232</v>
      </c>
      <c r="C32" s="15" t="s">
        <v>237</v>
      </c>
      <c r="D32" s="194"/>
      <c r="E32" s="195"/>
      <c r="F32" s="195"/>
      <c r="G32" s="195"/>
      <c r="H32" s="195"/>
      <c r="I32" s="195"/>
      <c r="J32" s="195"/>
      <c r="K32" s="195"/>
      <c r="L32" s="190">
        <v>897</v>
      </c>
      <c r="M32" s="190"/>
      <c r="N32" s="11" t="s">
        <v>905</v>
      </c>
      <c r="O32" s="10"/>
      <c r="P32" s="25"/>
      <c r="Q32" s="11"/>
      <c r="R32" s="11"/>
      <c r="S32" s="11"/>
      <c r="T32" s="26"/>
      <c r="U32" s="26"/>
      <c r="V32" s="148"/>
      <c r="W32" s="148"/>
      <c r="X32" s="148"/>
      <c r="Y32" s="152"/>
      <c r="Z32" s="27" t="s">
        <v>870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 t="s">
        <v>552</v>
      </c>
      <c r="AN32" s="188">
        <v>1</v>
      </c>
      <c r="AO32" s="189"/>
      <c r="AP32" s="147"/>
      <c r="AQ32" s="148"/>
      <c r="AR32" s="152"/>
      <c r="AS32" s="154">
        <f>ROUND(L32*AN32*(1+AQ21),0)</f>
        <v>1346</v>
      </c>
      <c r="AT32" s="98"/>
    </row>
    <row r="33" spans="1:44" ht="16.5" customHeight="1">
      <c r="A33" s="1"/>
      <c r="AP33" s="146"/>
      <c r="AQ33" s="146"/>
      <c r="AR33" s="146"/>
    </row>
    <row r="34" spans="1:44" ht="16.5" customHeight="1">
      <c r="A34" s="1"/>
      <c r="AP34" s="146"/>
      <c r="AQ34" s="146"/>
      <c r="AR34" s="146"/>
    </row>
    <row r="35" spans="1:46" s="140" customFormat="1" ht="16.5" customHeight="1">
      <c r="A35" s="37"/>
      <c r="B35" s="37"/>
      <c r="C35" s="32"/>
      <c r="D35" s="32"/>
      <c r="E35" s="32"/>
      <c r="F35" s="32"/>
      <c r="G35" s="32"/>
      <c r="H35" s="32"/>
      <c r="I35" s="38"/>
      <c r="J35" s="38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5"/>
      <c r="V35" s="35"/>
      <c r="W35" s="32"/>
      <c r="X35" s="39"/>
      <c r="Y35" s="40"/>
      <c r="Z35" s="32"/>
      <c r="AA35" s="32"/>
      <c r="AB35" s="32"/>
      <c r="AC35" s="39"/>
      <c r="AD35" s="40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146"/>
      <c r="AQ35" s="146"/>
      <c r="AR35" s="146"/>
      <c r="AS35" s="41"/>
      <c r="AT35" s="146"/>
    </row>
    <row r="36" spans="1:46" s="140" customFormat="1" ht="16.5" customHeight="1">
      <c r="A36" s="37"/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5"/>
      <c r="V36" s="35"/>
      <c r="W36" s="32"/>
      <c r="X36" s="35"/>
      <c r="Y36" s="40"/>
      <c r="Z36" s="32"/>
      <c r="AA36" s="32"/>
      <c r="AB36" s="32"/>
      <c r="AC36" s="39"/>
      <c r="AD36" s="40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146"/>
      <c r="AQ36" s="146"/>
      <c r="AR36" s="146"/>
      <c r="AS36" s="41"/>
      <c r="AT36" s="146"/>
    </row>
    <row r="37" spans="1:46" s="140" customFormat="1" ht="16.5" customHeight="1">
      <c r="A37" s="37"/>
      <c r="B37" s="37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5"/>
      <c r="V37" s="35"/>
      <c r="W37" s="32"/>
      <c r="X37" s="35"/>
      <c r="Y37" s="40"/>
      <c r="Z37" s="32"/>
      <c r="AA37" s="32"/>
      <c r="AB37" s="32"/>
      <c r="AC37" s="42"/>
      <c r="AD37" s="4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146"/>
      <c r="AQ37" s="146"/>
      <c r="AR37" s="146"/>
      <c r="AS37" s="41"/>
      <c r="AT37" s="146"/>
    </row>
    <row r="38" spans="1:46" s="140" customFormat="1" ht="16.5" customHeight="1">
      <c r="A38" s="37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3"/>
      <c r="U38" s="157"/>
      <c r="V38" s="157"/>
      <c r="W38" s="146"/>
      <c r="X38" s="157"/>
      <c r="Y38" s="40"/>
      <c r="Z38" s="32"/>
      <c r="AA38" s="32"/>
      <c r="AB38" s="32"/>
      <c r="AC38" s="39"/>
      <c r="AD38" s="40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146"/>
      <c r="AQ38" s="146"/>
      <c r="AR38" s="146"/>
      <c r="AS38" s="41"/>
      <c r="AT38" s="146"/>
    </row>
    <row r="39" spans="1:46" s="140" customFormat="1" ht="16.5" customHeight="1">
      <c r="A39" s="37"/>
      <c r="B39" s="3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5"/>
      <c r="U39" s="39"/>
      <c r="V39" s="40"/>
      <c r="W39" s="32"/>
      <c r="X39" s="35"/>
      <c r="Y39" s="40"/>
      <c r="Z39" s="32"/>
      <c r="AA39" s="32"/>
      <c r="AB39" s="32"/>
      <c r="AC39" s="39"/>
      <c r="AD39" s="40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146"/>
      <c r="AQ39" s="146"/>
      <c r="AR39" s="146"/>
      <c r="AS39" s="41"/>
      <c r="AT39" s="146"/>
    </row>
    <row r="40" spans="1:46" s="140" customFormat="1" ht="16.5" customHeight="1">
      <c r="A40" s="37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5"/>
      <c r="V40" s="40"/>
      <c r="W40" s="32"/>
      <c r="X40" s="35"/>
      <c r="Y40" s="40"/>
      <c r="Z40" s="32"/>
      <c r="AA40" s="32"/>
      <c r="AB40" s="32"/>
      <c r="AC40" s="42"/>
      <c r="AD40" s="4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146"/>
      <c r="AQ40" s="146"/>
      <c r="AR40" s="146"/>
      <c r="AS40" s="41"/>
      <c r="AT40" s="146"/>
    </row>
    <row r="41" spans="1:46" s="140" customFormat="1" ht="16.5" customHeight="1">
      <c r="A41" s="37"/>
      <c r="B41" s="3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5"/>
      <c r="V41" s="40"/>
      <c r="W41" s="32"/>
      <c r="X41" s="39"/>
      <c r="Y41" s="40"/>
      <c r="Z41" s="32"/>
      <c r="AA41" s="32"/>
      <c r="AB41" s="32"/>
      <c r="AC41" s="39"/>
      <c r="AD41" s="40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146"/>
      <c r="AQ41" s="146"/>
      <c r="AR41" s="146"/>
      <c r="AS41" s="41"/>
      <c r="AT41" s="146"/>
    </row>
    <row r="42" spans="42:44" ht="16.5" customHeight="1">
      <c r="AP42" s="158"/>
      <c r="AQ42" s="158"/>
      <c r="AR42" s="158"/>
    </row>
    <row r="43" spans="42:44" ht="16.5" customHeight="1">
      <c r="AP43" s="34"/>
      <c r="AQ43" s="34"/>
      <c r="AR43" s="34"/>
    </row>
    <row r="44" spans="42:44" ht="16.5" customHeight="1">
      <c r="AP44" s="34"/>
      <c r="AQ44" s="34"/>
      <c r="AR44" s="34"/>
    </row>
    <row r="45" spans="42:44" ht="16.5" customHeight="1">
      <c r="AP45" s="32"/>
      <c r="AQ45" s="32"/>
      <c r="AR45" s="32"/>
    </row>
    <row r="46" spans="42:44" ht="16.5" customHeight="1">
      <c r="AP46" s="34"/>
      <c r="AQ46" s="34"/>
      <c r="AR46" s="34"/>
    </row>
    <row r="47" spans="42:44" ht="16.5" customHeight="1">
      <c r="AP47" s="34"/>
      <c r="AQ47" s="34"/>
      <c r="AR47" s="34"/>
    </row>
    <row r="48" spans="42:44" ht="16.5" customHeight="1">
      <c r="AP48" s="32"/>
      <c r="AQ48" s="32"/>
      <c r="AR48" s="32"/>
    </row>
    <row r="49" spans="42:44" ht="16.5" customHeight="1">
      <c r="AP49" s="34"/>
      <c r="AQ49" s="34"/>
      <c r="AR49" s="34"/>
    </row>
  </sheetData>
  <sheetProtection/>
  <mergeCells count="41">
    <mergeCell ref="D23:K24"/>
    <mergeCell ref="D21:K22"/>
    <mergeCell ref="D19:K20"/>
    <mergeCell ref="D17:K18"/>
    <mergeCell ref="D31:K32"/>
    <mergeCell ref="D29:K30"/>
    <mergeCell ref="D27:K28"/>
    <mergeCell ref="D25:K26"/>
    <mergeCell ref="AQ21:AR21"/>
    <mergeCell ref="AN10:AO10"/>
    <mergeCell ref="AN14:AO14"/>
    <mergeCell ref="L14:M14"/>
    <mergeCell ref="AN16:AO16"/>
    <mergeCell ref="AP19:AR20"/>
    <mergeCell ref="AN18:AO18"/>
    <mergeCell ref="L18:M18"/>
    <mergeCell ref="AN20:AO20"/>
    <mergeCell ref="L20:M20"/>
    <mergeCell ref="D15:K16"/>
    <mergeCell ref="D13:K14"/>
    <mergeCell ref="D11:K12"/>
    <mergeCell ref="L8:M8"/>
    <mergeCell ref="L10:M10"/>
    <mergeCell ref="D7:K8"/>
    <mergeCell ref="D9:K10"/>
    <mergeCell ref="AN8:AO8"/>
    <mergeCell ref="AN12:AO12"/>
    <mergeCell ref="L12:M12"/>
    <mergeCell ref="L16:M16"/>
    <mergeCell ref="AN22:AO22"/>
    <mergeCell ref="L22:M22"/>
    <mergeCell ref="AN30:AO30"/>
    <mergeCell ref="L30:M30"/>
    <mergeCell ref="AN32:AO32"/>
    <mergeCell ref="L32:M32"/>
    <mergeCell ref="AN24:AO24"/>
    <mergeCell ref="L24:M24"/>
    <mergeCell ref="AN26:AO26"/>
    <mergeCell ref="L26:M26"/>
    <mergeCell ref="AN28:AO28"/>
    <mergeCell ref="L28:M28"/>
  </mergeCells>
  <printOptions horizontalCentered="1" verticalCentered="1"/>
  <pageMargins left="0.3937007874015748" right="0.3937007874015748" top="0.3937007874015748" bottom="0.3937007874015748" header="0.5118110236220472" footer="0.31496062992125984"/>
  <pageSetup blackAndWhite="1" firstPageNumber="19" useFirstPageNumber="1" horizontalDpi="600" verticalDpi="600" orientation="portrait" paperSize="9" scale="50" r:id="rId1"/>
  <headerFooter alignWithMargins="0">
    <oddFooter>&amp;C&amp;"ＦＡ 丸ゴシックＭ,標準"&amp;P</oddFooter>
  </headerFooter>
  <rowBreaks count="1" manualBreakCount="1">
    <brk id="34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AU94"/>
  <sheetViews>
    <sheetView zoomScaleSheetLayoutView="75" workbookViewId="0" topLeftCell="B73">
      <selection activeCell="AS92" sqref="AS92"/>
    </sheetView>
  </sheetViews>
  <sheetFormatPr defaultColWidth="9.00390625" defaultRowHeight="16.5" customHeight="1"/>
  <cols>
    <col min="1" max="1" width="4.625" style="138" customWidth="1"/>
    <col min="2" max="2" width="7.625" style="138" customWidth="1"/>
    <col min="3" max="3" width="35.625" style="2" customWidth="1"/>
    <col min="4" max="10" width="2.375" style="138" customWidth="1"/>
    <col min="11" max="12" width="2.375" style="2" customWidth="1"/>
    <col min="13" max="13" width="3.625" style="2" customWidth="1"/>
    <col min="14" max="16" width="2.375" style="2" customWidth="1"/>
    <col min="17" max="20" width="2.375" style="138" customWidth="1"/>
    <col min="21" max="22" width="2.375" style="139" customWidth="1"/>
    <col min="23" max="23" width="2.375" style="138" customWidth="1"/>
    <col min="24" max="25" width="2.375" style="139" customWidth="1"/>
    <col min="26" max="44" width="2.375" style="138" customWidth="1"/>
    <col min="45" max="46" width="8.625" style="138" customWidth="1"/>
    <col min="47" max="47" width="2.75390625" style="138" customWidth="1"/>
    <col min="48" max="16384" width="9.00390625" style="138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8" ht="16.5" customHeight="1">
      <c r="A4" s="130"/>
      <c r="B4" s="130" t="s">
        <v>521</v>
      </c>
      <c r="C4" s="53"/>
      <c r="D4" s="140"/>
      <c r="E4" s="140"/>
      <c r="F4" s="140"/>
      <c r="G4" s="140"/>
      <c r="H4" s="140"/>
    </row>
    <row r="5" spans="1:47" s="140" customFormat="1" ht="16.5" customHeight="1">
      <c r="A5" s="3" t="s">
        <v>464</v>
      </c>
      <c r="B5" s="141"/>
      <c r="C5" s="4" t="s">
        <v>894</v>
      </c>
      <c r="D5" s="142"/>
      <c r="E5" s="143"/>
      <c r="F5" s="143"/>
      <c r="G5" s="143"/>
      <c r="H5" s="143"/>
      <c r="I5" s="143"/>
      <c r="J5" s="143"/>
      <c r="K5" s="5"/>
      <c r="L5" s="5"/>
      <c r="M5" s="5"/>
      <c r="N5" s="5"/>
      <c r="O5" s="5"/>
      <c r="P5" s="5"/>
      <c r="Q5" s="143"/>
      <c r="R5" s="143"/>
      <c r="S5" s="143"/>
      <c r="T5" s="6"/>
      <c r="U5" s="144"/>
      <c r="V5" s="144"/>
      <c r="W5" s="143"/>
      <c r="X5" s="145" t="s">
        <v>895</v>
      </c>
      <c r="Y5" s="144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7" t="s">
        <v>896</v>
      </c>
      <c r="AT5" s="7" t="s">
        <v>897</v>
      </c>
      <c r="AU5" s="146"/>
    </row>
    <row r="6" spans="1:47" s="140" customFormat="1" ht="16.5" customHeight="1">
      <c r="A6" s="8" t="s">
        <v>898</v>
      </c>
      <c r="B6" s="9" t="s">
        <v>899</v>
      </c>
      <c r="C6" s="10"/>
      <c r="D6" s="147"/>
      <c r="E6" s="148"/>
      <c r="F6" s="148"/>
      <c r="G6" s="148"/>
      <c r="H6" s="148"/>
      <c r="I6" s="148"/>
      <c r="J6" s="148"/>
      <c r="K6" s="11"/>
      <c r="L6" s="11"/>
      <c r="M6" s="11"/>
      <c r="N6" s="11"/>
      <c r="O6" s="11"/>
      <c r="P6" s="11"/>
      <c r="Q6" s="148"/>
      <c r="R6" s="148"/>
      <c r="S6" s="148"/>
      <c r="T6" s="148"/>
      <c r="U6" s="149"/>
      <c r="V6" s="149"/>
      <c r="W6" s="148"/>
      <c r="X6" s="149"/>
      <c r="Y6" s="149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2" t="s">
        <v>900</v>
      </c>
      <c r="AT6" s="12" t="s">
        <v>901</v>
      </c>
      <c r="AU6" s="146"/>
    </row>
    <row r="7" spans="1:46" s="140" customFormat="1" ht="16.5" customHeight="1">
      <c r="A7" s="13">
        <v>64</v>
      </c>
      <c r="B7" s="14">
        <v>1001</v>
      </c>
      <c r="C7" s="15" t="s">
        <v>238</v>
      </c>
      <c r="D7" s="192" t="s">
        <v>902</v>
      </c>
      <c r="E7" s="193"/>
      <c r="F7" s="193"/>
      <c r="G7" s="193"/>
      <c r="H7" s="193"/>
      <c r="I7" s="193"/>
      <c r="J7" s="193"/>
      <c r="K7" s="193"/>
      <c r="L7" s="80"/>
      <c r="M7" s="80"/>
      <c r="N7" s="80"/>
      <c r="O7" s="16"/>
      <c r="P7" s="5"/>
      <c r="Q7" s="5"/>
      <c r="R7" s="5"/>
      <c r="S7" s="5"/>
      <c r="T7" s="17"/>
      <c r="U7" s="17"/>
      <c r="V7" s="143"/>
      <c r="W7" s="5"/>
      <c r="X7" s="18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1"/>
      <c r="AQ7" s="22"/>
      <c r="AR7" s="23"/>
      <c r="AS7" s="151">
        <f>ROUND(L8,0)</f>
        <v>255</v>
      </c>
      <c r="AT7" s="24" t="s">
        <v>903</v>
      </c>
    </row>
    <row r="8" spans="1:46" s="140" customFormat="1" ht="16.5" customHeight="1">
      <c r="A8" s="13">
        <v>64</v>
      </c>
      <c r="B8" s="14">
        <v>1002</v>
      </c>
      <c r="C8" s="15" t="s">
        <v>239</v>
      </c>
      <c r="D8" s="194"/>
      <c r="E8" s="195"/>
      <c r="F8" s="195"/>
      <c r="G8" s="195"/>
      <c r="H8" s="195"/>
      <c r="I8" s="195"/>
      <c r="J8" s="195"/>
      <c r="K8" s="195"/>
      <c r="L8" s="191">
        <v>255</v>
      </c>
      <c r="M8" s="191"/>
      <c r="N8" s="32" t="s">
        <v>905</v>
      </c>
      <c r="O8" s="33"/>
      <c r="P8" s="25"/>
      <c r="Q8" s="11"/>
      <c r="R8" s="11"/>
      <c r="S8" s="11"/>
      <c r="T8" s="26"/>
      <c r="U8" s="26"/>
      <c r="V8" s="148"/>
      <c r="W8" s="148"/>
      <c r="X8" s="148"/>
      <c r="Y8" s="152"/>
      <c r="Z8" s="27" t="s">
        <v>869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28" t="s">
        <v>904</v>
      </c>
      <c r="AQ8" s="188">
        <v>1</v>
      </c>
      <c r="AR8" s="189"/>
      <c r="AS8" s="151">
        <f>ROUND(L8*AQ8,0)</f>
        <v>255</v>
      </c>
      <c r="AT8" s="29"/>
    </row>
    <row r="9" spans="1:46" s="140" customFormat="1" ht="16.5" customHeight="1">
      <c r="A9" s="13">
        <v>64</v>
      </c>
      <c r="B9" s="14">
        <v>1003</v>
      </c>
      <c r="C9" s="15" t="s">
        <v>240</v>
      </c>
      <c r="D9" s="192" t="s">
        <v>906</v>
      </c>
      <c r="E9" s="193"/>
      <c r="F9" s="193"/>
      <c r="G9" s="193"/>
      <c r="H9" s="193"/>
      <c r="I9" s="193"/>
      <c r="J9" s="193"/>
      <c r="K9" s="193"/>
      <c r="L9" s="80"/>
      <c r="M9" s="80"/>
      <c r="N9" s="80"/>
      <c r="O9" s="16"/>
      <c r="P9" s="5"/>
      <c r="Q9" s="5"/>
      <c r="R9" s="5"/>
      <c r="S9" s="5"/>
      <c r="T9" s="17"/>
      <c r="U9" s="17"/>
      <c r="V9" s="143"/>
      <c r="W9" s="5"/>
      <c r="X9" s="18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1"/>
      <c r="AQ9" s="22"/>
      <c r="AR9" s="23"/>
      <c r="AS9" s="151">
        <f>ROUND(L10,0)</f>
        <v>402</v>
      </c>
      <c r="AT9" s="29"/>
    </row>
    <row r="10" spans="1:46" s="140" customFormat="1" ht="16.5" customHeight="1">
      <c r="A10" s="13">
        <v>64</v>
      </c>
      <c r="B10" s="14">
        <v>1004</v>
      </c>
      <c r="C10" s="15" t="s">
        <v>241</v>
      </c>
      <c r="D10" s="194"/>
      <c r="E10" s="195"/>
      <c r="F10" s="195"/>
      <c r="G10" s="195"/>
      <c r="H10" s="195"/>
      <c r="I10" s="195"/>
      <c r="J10" s="195"/>
      <c r="K10" s="195"/>
      <c r="L10" s="191">
        <v>402</v>
      </c>
      <c r="M10" s="191"/>
      <c r="N10" s="32" t="s">
        <v>905</v>
      </c>
      <c r="O10" s="33"/>
      <c r="P10" s="25"/>
      <c r="Q10" s="11"/>
      <c r="R10" s="11"/>
      <c r="S10" s="11"/>
      <c r="T10" s="26"/>
      <c r="U10" s="26"/>
      <c r="V10" s="148"/>
      <c r="W10" s="148"/>
      <c r="X10" s="148"/>
      <c r="Y10" s="152"/>
      <c r="Z10" s="27" t="s">
        <v>869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28" t="s">
        <v>904</v>
      </c>
      <c r="AQ10" s="188">
        <v>1</v>
      </c>
      <c r="AR10" s="189"/>
      <c r="AS10" s="151">
        <f>ROUND(L10*AQ10,0)</f>
        <v>402</v>
      </c>
      <c r="AT10" s="29"/>
    </row>
    <row r="11" spans="1:46" s="140" customFormat="1" ht="16.5" customHeight="1">
      <c r="A11" s="13">
        <v>64</v>
      </c>
      <c r="B11" s="14">
        <v>1005</v>
      </c>
      <c r="C11" s="15" t="s">
        <v>242</v>
      </c>
      <c r="D11" s="192" t="s">
        <v>907</v>
      </c>
      <c r="E11" s="193"/>
      <c r="F11" s="193"/>
      <c r="G11" s="193"/>
      <c r="H11" s="193"/>
      <c r="I11" s="193"/>
      <c r="J11" s="193"/>
      <c r="K11" s="193"/>
      <c r="L11" s="80"/>
      <c r="M11" s="80"/>
      <c r="N11" s="80"/>
      <c r="O11" s="16"/>
      <c r="P11" s="5"/>
      <c r="Q11" s="5"/>
      <c r="R11" s="5"/>
      <c r="S11" s="5"/>
      <c r="T11" s="17"/>
      <c r="U11" s="17"/>
      <c r="V11" s="143"/>
      <c r="W11" s="5"/>
      <c r="X11" s="18"/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1"/>
      <c r="AQ11" s="22"/>
      <c r="AR11" s="23"/>
      <c r="AS11" s="151">
        <f>ROUND(L12,0)</f>
        <v>584</v>
      </c>
      <c r="AT11" s="29"/>
    </row>
    <row r="12" spans="1:46" s="140" customFormat="1" ht="16.5" customHeight="1">
      <c r="A12" s="13">
        <v>64</v>
      </c>
      <c r="B12" s="14">
        <v>1006</v>
      </c>
      <c r="C12" s="15" t="s">
        <v>243</v>
      </c>
      <c r="D12" s="194"/>
      <c r="E12" s="195"/>
      <c r="F12" s="195"/>
      <c r="G12" s="195"/>
      <c r="H12" s="195"/>
      <c r="I12" s="195"/>
      <c r="J12" s="195"/>
      <c r="K12" s="195"/>
      <c r="L12" s="191">
        <v>584</v>
      </c>
      <c r="M12" s="191"/>
      <c r="N12" s="32" t="s">
        <v>905</v>
      </c>
      <c r="O12" s="33"/>
      <c r="P12" s="25"/>
      <c r="Q12" s="11"/>
      <c r="R12" s="11"/>
      <c r="S12" s="11"/>
      <c r="T12" s="26"/>
      <c r="U12" s="26"/>
      <c r="V12" s="148"/>
      <c r="W12" s="148"/>
      <c r="X12" s="148"/>
      <c r="Y12" s="152"/>
      <c r="Z12" s="27" t="s">
        <v>869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28" t="s">
        <v>904</v>
      </c>
      <c r="AQ12" s="188">
        <v>1</v>
      </c>
      <c r="AR12" s="189"/>
      <c r="AS12" s="151">
        <f>ROUND(L12*AQ12,0)</f>
        <v>584</v>
      </c>
      <c r="AT12" s="29"/>
    </row>
    <row r="13" spans="1:46" s="140" customFormat="1" ht="16.5" customHeight="1">
      <c r="A13" s="13">
        <v>64</v>
      </c>
      <c r="B13" s="14">
        <v>1007</v>
      </c>
      <c r="C13" s="15" t="s">
        <v>244</v>
      </c>
      <c r="D13" s="192" t="s">
        <v>908</v>
      </c>
      <c r="E13" s="193"/>
      <c r="F13" s="193"/>
      <c r="G13" s="193"/>
      <c r="H13" s="193"/>
      <c r="I13" s="193"/>
      <c r="J13" s="193"/>
      <c r="K13" s="80"/>
      <c r="L13" s="80"/>
      <c r="M13" s="80"/>
      <c r="N13" s="80"/>
      <c r="O13" s="16"/>
      <c r="P13" s="5"/>
      <c r="Q13" s="5"/>
      <c r="R13" s="5"/>
      <c r="S13" s="5"/>
      <c r="T13" s="17"/>
      <c r="U13" s="17"/>
      <c r="V13" s="143"/>
      <c r="W13" s="5"/>
      <c r="X13" s="18"/>
      <c r="Y13" s="1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1"/>
      <c r="AQ13" s="22"/>
      <c r="AR13" s="23"/>
      <c r="AS13" s="151">
        <f>ROUND(L14,0)</f>
        <v>666</v>
      </c>
      <c r="AT13" s="29"/>
    </row>
    <row r="14" spans="1:46" s="140" customFormat="1" ht="16.5" customHeight="1">
      <c r="A14" s="13">
        <v>64</v>
      </c>
      <c r="B14" s="14">
        <v>1008</v>
      </c>
      <c r="C14" s="15" t="s">
        <v>273</v>
      </c>
      <c r="D14" s="194"/>
      <c r="E14" s="195"/>
      <c r="F14" s="195"/>
      <c r="G14" s="195"/>
      <c r="H14" s="195"/>
      <c r="I14" s="195"/>
      <c r="J14" s="195"/>
      <c r="K14" s="81"/>
      <c r="L14" s="191">
        <v>666</v>
      </c>
      <c r="M14" s="191"/>
      <c r="N14" s="32" t="s">
        <v>905</v>
      </c>
      <c r="O14" s="33"/>
      <c r="P14" s="25"/>
      <c r="Q14" s="11"/>
      <c r="R14" s="11"/>
      <c r="S14" s="11"/>
      <c r="T14" s="26"/>
      <c r="U14" s="26"/>
      <c r="V14" s="148"/>
      <c r="W14" s="148"/>
      <c r="X14" s="148"/>
      <c r="Y14" s="152"/>
      <c r="Z14" s="27" t="s">
        <v>869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28" t="s">
        <v>904</v>
      </c>
      <c r="AQ14" s="188">
        <v>1</v>
      </c>
      <c r="AR14" s="189"/>
      <c r="AS14" s="151">
        <f>ROUND(L14*AQ14,0)</f>
        <v>666</v>
      </c>
      <c r="AT14" s="29"/>
    </row>
    <row r="15" spans="1:46" s="140" customFormat="1" ht="16.5" customHeight="1">
      <c r="A15" s="13">
        <v>64</v>
      </c>
      <c r="B15" s="14">
        <v>1009</v>
      </c>
      <c r="C15" s="15" t="s">
        <v>274</v>
      </c>
      <c r="D15" s="192" t="s">
        <v>909</v>
      </c>
      <c r="E15" s="193"/>
      <c r="F15" s="193"/>
      <c r="G15" s="193"/>
      <c r="H15" s="193"/>
      <c r="I15" s="193"/>
      <c r="J15" s="193"/>
      <c r="K15" s="193"/>
      <c r="L15" s="172"/>
      <c r="M15" s="172"/>
      <c r="N15" s="172"/>
      <c r="O15" s="16"/>
      <c r="P15" s="5"/>
      <c r="Q15" s="5"/>
      <c r="R15" s="5"/>
      <c r="S15" s="5"/>
      <c r="T15" s="17"/>
      <c r="U15" s="17"/>
      <c r="V15" s="143"/>
      <c r="W15" s="5"/>
      <c r="X15" s="18"/>
      <c r="Y15" s="1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1"/>
      <c r="AQ15" s="22"/>
      <c r="AR15" s="23"/>
      <c r="AS15" s="151">
        <f>ROUND(L16,0)</f>
        <v>750</v>
      </c>
      <c r="AT15" s="29"/>
    </row>
    <row r="16" spans="1:46" s="140" customFormat="1" ht="16.5" customHeight="1">
      <c r="A16" s="13">
        <v>64</v>
      </c>
      <c r="B16" s="14">
        <v>1010</v>
      </c>
      <c r="C16" s="15" t="s">
        <v>275</v>
      </c>
      <c r="D16" s="194"/>
      <c r="E16" s="195"/>
      <c r="F16" s="195"/>
      <c r="G16" s="195"/>
      <c r="H16" s="195"/>
      <c r="I16" s="195"/>
      <c r="J16" s="195"/>
      <c r="K16" s="195"/>
      <c r="L16" s="191">
        <v>750</v>
      </c>
      <c r="M16" s="191"/>
      <c r="N16" s="32" t="s">
        <v>905</v>
      </c>
      <c r="O16" s="33"/>
      <c r="P16" s="25"/>
      <c r="Q16" s="11"/>
      <c r="R16" s="11"/>
      <c r="S16" s="11"/>
      <c r="T16" s="26"/>
      <c r="U16" s="26"/>
      <c r="V16" s="148"/>
      <c r="W16" s="148"/>
      <c r="X16" s="148"/>
      <c r="Y16" s="152"/>
      <c r="Z16" s="27" t="s">
        <v>869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28" t="s">
        <v>904</v>
      </c>
      <c r="AQ16" s="188">
        <v>1</v>
      </c>
      <c r="AR16" s="189"/>
      <c r="AS16" s="151">
        <f>ROUND(L16*AQ16,0)</f>
        <v>750</v>
      </c>
      <c r="AT16" s="29"/>
    </row>
    <row r="17" spans="1:46" s="140" customFormat="1" ht="16.5" customHeight="1">
      <c r="A17" s="13">
        <v>64</v>
      </c>
      <c r="B17" s="14">
        <v>1011</v>
      </c>
      <c r="C17" s="15" t="s">
        <v>276</v>
      </c>
      <c r="D17" s="192" t="s">
        <v>910</v>
      </c>
      <c r="E17" s="193"/>
      <c r="F17" s="193"/>
      <c r="G17" s="193"/>
      <c r="H17" s="193"/>
      <c r="I17" s="193"/>
      <c r="J17" s="172"/>
      <c r="K17" s="172"/>
      <c r="L17" s="172"/>
      <c r="M17" s="172"/>
      <c r="N17" s="172"/>
      <c r="O17" s="16"/>
      <c r="P17" s="5"/>
      <c r="Q17" s="5"/>
      <c r="R17" s="5"/>
      <c r="S17" s="5"/>
      <c r="T17" s="17"/>
      <c r="U17" s="17"/>
      <c r="V17" s="143"/>
      <c r="W17" s="5"/>
      <c r="X17" s="18"/>
      <c r="Y17" s="1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1"/>
      <c r="AQ17" s="22"/>
      <c r="AR17" s="23"/>
      <c r="AS17" s="151">
        <f>ROUND(L18,0)</f>
        <v>833</v>
      </c>
      <c r="AT17" s="29"/>
    </row>
    <row r="18" spans="1:46" s="140" customFormat="1" ht="16.5" customHeight="1">
      <c r="A18" s="13">
        <v>64</v>
      </c>
      <c r="B18" s="14">
        <v>1012</v>
      </c>
      <c r="C18" s="15" t="s">
        <v>277</v>
      </c>
      <c r="D18" s="194"/>
      <c r="E18" s="195"/>
      <c r="F18" s="195"/>
      <c r="G18" s="195"/>
      <c r="H18" s="195"/>
      <c r="I18" s="195"/>
      <c r="J18" s="173"/>
      <c r="K18" s="173"/>
      <c r="L18" s="191">
        <v>833</v>
      </c>
      <c r="M18" s="191"/>
      <c r="N18" s="32" t="s">
        <v>905</v>
      </c>
      <c r="O18" s="33"/>
      <c r="P18" s="25"/>
      <c r="Q18" s="11"/>
      <c r="R18" s="11"/>
      <c r="S18" s="11"/>
      <c r="T18" s="26"/>
      <c r="U18" s="26"/>
      <c r="V18" s="148"/>
      <c r="W18" s="148"/>
      <c r="X18" s="148"/>
      <c r="Y18" s="152"/>
      <c r="Z18" s="27" t="s">
        <v>869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28" t="s">
        <v>904</v>
      </c>
      <c r="AQ18" s="188">
        <v>1</v>
      </c>
      <c r="AR18" s="189"/>
      <c r="AS18" s="151">
        <f>ROUND(L18*AQ18,0)</f>
        <v>833</v>
      </c>
      <c r="AT18" s="29"/>
    </row>
    <row r="19" spans="1:46" s="140" customFormat="1" ht="16.5" customHeight="1">
      <c r="A19" s="13">
        <v>64</v>
      </c>
      <c r="B19" s="14">
        <v>1013</v>
      </c>
      <c r="C19" s="15" t="s">
        <v>278</v>
      </c>
      <c r="D19" s="192" t="s">
        <v>911</v>
      </c>
      <c r="E19" s="193"/>
      <c r="F19" s="193"/>
      <c r="G19" s="193"/>
      <c r="H19" s="193"/>
      <c r="I19" s="193"/>
      <c r="J19" s="172"/>
      <c r="K19" s="172"/>
      <c r="L19" s="172"/>
      <c r="M19" s="172"/>
      <c r="N19" s="172"/>
      <c r="O19" s="16"/>
      <c r="P19" s="5"/>
      <c r="Q19" s="5"/>
      <c r="R19" s="5"/>
      <c r="S19" s="5"/>
      <c r="T19" s="17"/>
      <c r="U19" s="17"/>
      <c r="V19" s="143"/>
      <c r="W19" s="5"/>
      <c r="X19" s="18"/>
      <c r="Y19" s="19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1"/>
      <c r="AQ19" s="22"/>
      <c r="AR19" s="23"/>
      <c r="AS19" s="151">
        <f>ROUND(L20,0)</f>
        <v>916</v>
      </c>
      <c r="AT19" s="29"/>
    </row>
    <row r="20" spans="1:46" s="140" customFormat="1" ht="16.5" customHeight="1">
      <c r="A20" s="13">
        <v>64</v>
      </c>
      <c r="B20" s="14">
        <v>1014</v>
      </c>
      <c r="C20" s="15" t="s">
        <v>279</v>
      </c>
      <c r="D20" s="194"/>
      <c r="E20" s="195"/>
      <c r="F20" s="195"/>
      <c r="G20" s="195"/>
      <c r="H20" s="195"/>
      <c r="I20" s="195"/>
      <c r="J20" s="173"/>
      <c r="K20" s="173"/>
      <c r="L20" s="191">
        <v>916</v>
      </c>
      <c r="M20" s="191"/>
      <c r="N20" s="32" t="s">
        <v>905</v>
      </c>
      <c r="O20" s="33"/>
      <c r="P20" s="25"/>
      <c r="Q20" s="11"/>
      <c r="R20" s="11"/>
      <c r="S20" s="11"/>
      <c r="T20" s="26"/>
      <c r="U20" s="26"/>
      <c r="V20" s="148"/>
      <c r="W20" s="148"/>
      <c r="X20" s="148"/>
      <c r="Y20" s="152"/>
      <c r="Z20" s="27" t="s">
        <v>869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28" t="s">
        <v>904</v>
      </c>
      <c r="AQ20" s="188">
        <v>1</v>
      </c>
      <c r="AR20" s="189"/>
      <c r="AS20" s="151">
        <f>ROUND(L20*AQ20,0)</f>
        <v>916</v>
      </c>
      <c r="AT20" s="29"/>
    </row>
    <row r="21" spans="1:46" s="140" customFormat="1" ht="16.5" customHeight="1">
      <c r="A21" s="13">
        <v>64</v>
      </c>
      <c r="B21" s="14">
        <v>1015</v>
      </c>
      <c r="C21" s="15" t="s">
        <v>280</v>
      </c>
      <c r="D21" s="192" t="s">
        <v>912</v>
      </c>
      <c r="E21" s="193"/>
      <c r="F21" s="193"/>
      <c r="G21" s="193"/>
      <c r="H21" s="193"/>
      <c r="I21" s="193"/>
      <c r="J21" s="172"/>
      <c r="K21" s="172"/>
      <c r="L21" s="172"/>
      <c r="M21" s="172"/>
      <c r="N21" s="172"/>
      <c r="O21" s="16"/>
      <c r="P21" s="5"/>
      <c r="Q21" s="5"/>
      <c r="R21" s="5"/>
      <c r="S21" s="5"/>
      <c r="T21" s="17"/>
      <c r="U21" s="17"/>
      <c r="V21" s="143"/>
      <c r="W21" s="5"/>
      <c r="X21" s="18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  <c r="AQ21" s="22"/>
      <c r="AR21" s="23"/>
      <c r="AS21" s="151">
        <f>ROUND(L22,0)</f>
        <v>999</v>
      </c>
      <c r="AT21" s="29"/>
    </row>
    <row r="22" spans="1:46" s="140" customFormat="1" ht="16.5" customHeight="1">
      <c r="A22" s="13">
        <v>64</v>
      </c>
      <c r="B22" s="14">
        <v>1016</v>
      </c>
      <c r="C22" s="15" t="s">
        <v>281</v>
      </c>
      <c r="D22" s="194"/>
      <c r="E22" s="195"/>
      <c r="F22" s="195"/>
      <c r="G22" s="195"/>
      <c r="H22" s="195"/>
      <c r="I22" s="195"/>
      <c r="J22" s="173"/>
      <c r="K22" s="173"/>
      <c r="L22" s="191">
        <v>999</v>
      </c>
      <c r="M22" s="191"/>
      <c r="N22" s="32" t="s">
        <v>905</v>
      </c>
      <c r="O22" s="33"/>
      <c r="P22" s="25"/>
      <c r="Q22" s="11"/>
      <c r="R22" s="11"/>
      <c r="S22" s="11"/>
      <c r="T22" s="26"/>
      <c r="U22" s="26"/>
      <c r="V22" s="148"/>
      <c r="W22" s="148"/>
      <c r="X22" s="148"/>
      <c r="Y22" s="152"/>
      <c r="Z22" s="27" t="s">
        <v>869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28" t="s">
        <v>904</v>
      </c>
      <c r="AQ22" s="188">
        <v>1</v>
      </c>
      <c r="AR22" s="189"/>
      <c r="AS22" s="151">
        <f>ROUND(L22*AQ22,0)</f>
        <v>999</v>
      </c>
      <c r="AT22" s="29"/>
    </row>
    <row r="23" spans="1:46" s="140" customFormat="1" ht="16.5" customHeight="1">
      <c r="A23" s="13">
        <v>64</v>
      </c>
      <c r="B23" s="14">
        <v>1017</v>
      </c>
      <c r="C23" s="15" t="s">
        <v>282</v>
      </c>
      <c r="D23" s="192" t="s">
        <v>913</v>
      </c>
      <c r="E23" s="193"/>
      <c r="F23" s="193"/>
      <c r="G23" s="193"/>
      <c r="H23" s="193"/>
      <c r="I23" s="193"/>
      <c r="J23" s="172"/>
      <c r="K23" s="172"/>
      <c r="L23" s="172"/>
      <c r="M23" s="172"/>
      <c r="N23" s="172"/>
      <c r="O23" s="16"/>
      <c r="P23" s="5"/>
      <c r="Q23" s="5"/>
      <c r="R23" s="5"/>
      <c r="S23" s="5"/>
      <c r="T23" s="17"/>
      <c r="U23" s="17"/>
      <c r="V23" s="143"/>
      <c r="W23" s="5"/>
      <c r="X23" s="18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1"/>
      <c r="AQ23" s="22"/>
      <c r="AR23" s="23"/>
      <c r="AS23" s="151">
        <f>ROUND(L24,0)</f>
        <v>1082</v>
      </c>
      <c r="AT23" s="29"/>
    </row>
    <row r="24" spans="1:46" s="140" customFormat="1" ht="16.5" customHeight="1">
      <c r="A24" s="13">
        <v>64</v>
      </c>
      <c r="B24" s="14">
        <v>1018</v>
      </c>
      <c r="C24" s="15" t="s">
        <v>283</v>
      </c>
      <c r="D24" s="194"/>
      <c r="E24" s="195"/>
      <c r="F24" s="195"/>
      <c r="G24" s="195"/>
      <c r="H24" s="195"/>
      <c r="I24" s="195"/>
      <c r="J24" s="173"/>
      <c r="K24" s="173"/>
      <c r="L24" s="191">
        <v>1082</v>
      </c>
      <c r="M24" s="191"/>
      <c r="N24" s="32" t="s">
        <v>905</v>
      </c>
      <c r="O24" s="33"/>
      <c r="P24" s="25"/>
      <c r="Q24" s="11"/>
      <c r="R24" s="11"/>
      <c r="S24" s="11"/>
      <c r="T24" s="26"/>
      <c r="U24" s="26"/>
      <c r="V24" s="148"/>
      <c r="W24" s="148"/>
      <c r="X24" s="148"/>
      <c r="Y24" s="152"/>
      <c r="Z24" s="27" t="s">
        <v>869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28" t="s">
        <v>904</v>
      </c>
      <c r="AQ24" s="188">
        <v>1</v>
      </c>
      <c r="AR24" s="189"/>
      <c r="AS24" s="151">
        <f>ROUND(L24*AQ24,0)</f>
        <v>1082</v>
      </c>
      <c r="AT24" s="29"/>
    </row>
    <row r="25" spans="1:46" s="140" customFormat="1" ht="16.5" customHeight="1">
      <c r="A25" s="13">
        <v>64</v>
      </c>
      <c r="B25" s="14">
        <v>1019</v>
      </c>
      <c r="C25" s="15" t="s">
        <v>284</v>
      </c>
      <c r="D25" s="192" t="s">
        <v>914</v>
      </c>
      <c r="E25" s="193"/>
      <c r="F25" s="193"/>
      <c r="G25" s="193"/>
      <c r="H25" s="193"/>
      <c r="I25" s="193"/>
      <c r="J25" s="172"/>
      <c r="K25" s="172"/>
      <c r="L25" s="172"/>
      <c r="M25" s="172"/>
      <c r="N25" s="172"/>
      <c r="O25" s="16"/>
      <c r="P25" s="5"/>
      <c r="Q25" s="5"/>
      <c r="R25" s="5"/>
      <c r="S25" s="5"/>
      <c r="T25" s="17"/>
      <c r="U25" s="17"/>
      <c r="V25" s="143"/>
      <c r="W25" s="5"/>
      <c r="X25" s="18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1"/>
      <c r="AQ25" s="22"/>
      <c r="AR25" s="23"/>
      <c r="AS25" s="151">
        <f>ROUND(L26,0)</f>
        <v>1165</v>
      </c>
      <c r="AT25" s="29"/>
    </row>
    <row r="26" spans="1:46" s="140" customFormat="1" ht="16.5" customHeight="1">
      <c r="A26" s="13">
        <v>64</v>
      </c>
      <c r="B26" s="14">
        <v>1020</v>
      </c>
      <c r="C26" s="15" t="s">
        <v>285</v>
      </c>
      <c r="D26" s="194"/>
      <c r="E26" s="195"/>
      <c r="F26" s="195"/>
      <c r="G26" s="195"/>
      <c r="H26" s="195"/>
      <c r="I26" s="195"/>
      <c r="J26" s="173"/>
      <c r="K26" s="173"/>
      <c r="L26" s="191">
        <v>1165</v>
      </c>
      <c r="M26" s="191"/>
      <c r="N26" s="32" t="s">
        <v>905</v>
      </c>
      <c r="O26" s="33"/>
      <c r="P26" s="25"/>
      <c r="Q26" s="11"/>
      <c r="R26" s="11"/>
      <c r="S26" s="11"/>
      <c r="T26" s="26"/>
      <c r="U26" s="26"/>
      <c r="V26" s="148"/>
      <c r="W26" s="148"/>
      <c r="X26" s="148"/>
      <c r="Y26" s="152"/>
      <c r="Z26" s="27" t="s">
        <v>869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8" t="s">
        <v>904</v>
      </c>
      <c r="AQ26" s="188">
        <v>1</v>
      </c>
      <c r="AR26" s="189"/>
      <c r="AS26" s="151">
        <f>ROUND(L26*AQ26,0)</f>
        <v>1165</v>
      </c>
      <c r="AT26" s="29"/>
    </row>
    <row r="27" spans="1:46" s="140" customFormat="1" ht="16.5" customHeight="1">
      <c r="A27" s="13">
        <v>64</v>
      </c>
      <c r="B27" s="14">
        <v>1021</v>
      </c>
      <c r="C27" s="15" t="s">
        <v>286</v>
      </c>
      <c r="D27" s="192" t="s">
        <v>915</v>
      </c>
      <c r="E27" s="193"/>
      <c r="F27" s="193"/>
      <c r="G27" s="193"/>
      <c r="H27" s="193"/>
      <c r="I27" s="193"/>
      <c r="J27" s="172"/>
      <c r="K27" s="172"/>
      <c r="L27" s="172"/>
      <c r="M27" s="172"/>
      <c r="N27" s="172"/>
      <c r="O27" s="16"/>
      <c r="P27" s="5"/>
      <c r="Q27" s="5"/>
      <c r="R27" s="5"/>
      <c r="S27" s="5"/>
      <c r="T27" s="17"/>
      <c r="U27" s="17"/>
      <c r="V27" s="143"/>
      <c r="W27" s="5"/>
      <c r="X27" s="18"/>
      <c r="Y27" s="1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/>
      <c r="AQ27" s="22"/>
      <c r="AR27" s="23"/>
      <c r="AS27" s="151">
        <f>ROUND(L28,0)</f>
        <v>1248</v>
      </c>
      <c r="AT27" s="29"/>
    </row>
    <row r="28" spans="1:46" s="140" customFormat="1" ht="16.5" customHeight="1">
      <c r="A28" s="13">
        <v>64</v>
      </c>
      <c r="B28" s="14">
        <v>1022</v>
      </c>
      <c r="C28" s="15" t="s">
        <v>287</v>
      </c>
      <c r="D28" s="194"/>
      <c r="E28" s="195"/>
      <c r="F28" s="195"/>
      <c r="G28" s="195"/>
      <c r="H28" s="195"/>
      <c r="I28" s="195"/>
      <c r="J28" s="173"/>
      <c r="K28" s="173"/>
      <c r="L28" s="191">
        <v>1248</v>
      </c>
      <c r="M28" s="191"/>
      <c r="N28" s="32" t="s">
        <v>905</v>
      </c>
      <c r="O28" s="33"/>
      <c r="P28" s="25"/>
      <c r="Q28" s="11"/>
      <c r="R28" s="11"/>
      <c r="S28" s="11"/>
      <c r="T28" s="26"/>
      <c r="U28" s="26"/>
      <c r="V28" s="148"/>
      <c r="W28" s="148"/>
      <c r="X28" s="148"/>
      <c r="Y28" s="152"/>
      <c r="Z28" s="27" t="s">
        <v>869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28" t="s">
        <v>904</v>
      </c>
      <c r="AQ28" s="188">
        <v>1</v>
      </c>
      <c r="AR28" s="189"/>
      <c r="AS28" s="151">
        <f>ROUND(L28*AQ28,0)</f>
        <v>1248</v>
      </c>
      <c r="AT28" s="29"/>
    </row>
    <row r="29" spans="1:46" s="140" customFormat="1" ht="16.5" customHeight="1">
      <c r="A29" s="13">
        <v>64</v>
      </c>
      <c r="B29" s="14">
        <v>1023</v>
      </c>
      <c r="C29" s="15" t="s">
        <v>288</v>
      </c>
      <c r="D29" s="192" t="s">
        <v>916</v>
      </c>
      <c r="E29" s="193"/>
      <c r="F29" s="193"/>
      <c r="G29" s="193"/>
      <c r="H29" s="193"/>
      <c r="I29" s="193"/>
      <c r="J29" s="172"/>
      <c r="K29" s="172"/>
      <c r="L29" s="172"/>
      <c r="M29" s="172"/>
      <c r="N29" s="172"/>
      <c r="O29" s="16"/>
      <c r="P29" s="5"/>
      <c r="Q29" s="5"/>
      <c r="R29" s="5"/>
      <c r="S29" s="5"/>
      <c r="T29" s="17"/>
      <c r="U29" s="17"/>
      <c r="V29" s="143"/>
      <c r="W29" s="5"/>
      <c r="X29" s="18"/>
      <c r="Y29" s="1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/>
      <c r="AQ29" s="22"/>
      <c r="AR29" s="23"/>
      <c r="AS29" s="151">
        <f>ROUND(L30,0)</f>
        <v>1331</v>
      </c>
      <c r="AT29" s="29"/>
    </row>
    <row r="30" spans="1:46" s="140" customFormat="1" ht="16.5" customHeight="1">
      <c r="A30" s="13">
        <v>64</v>
      </c>
      <c r="B30" s="14">
        <v>1024</v>
      </c>
      <c r="C30" s="15" t="s">
        <v>289</v>
      </c>
      <c r="D30" s="194"/>
      <c r="E30" s="195"/>
      <c r="F30" s="195"/>
      <c r="G30" s="195"/>
      <c r="H30" s="195"/>
      <c r="I30" s="195"/>
      <c r="J30" s="173"/>
      <c r="K30" s="173"/>
      <c r="L30" s="191">
        <v>1331</v>
      </c>
      <c r="M30" s="191"/>
      <c r="N30" s="32" t="s">
        <v>905</v>
      </c>
      <c r="O30" s="33"/>
      <c r="P30" s="25"/>
      <c r="Q30" s="11"/>
      <c r="R30" s="11"/>
      <c r="S30" s="11"/>
      <c r="T30" s="26"/>
      <c r="U30" s="26"/>
      <c r="V30" s="148"/>
      <c r="W30" s="148"/>
      <c r="X30" s="148"/>
      <c r="Y30" s="152"/>
      <c r="Z30" s="27" t="s">
        <v>869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28" t="s">
        <v>904</v>
      </c>
      <c r="AQ30" s="188">
        <v>1</v>
      </c>
      <c r="AR30" s="189"/>
      <c r="AS30" s="151">
        <f>ROUND(L30*AQ30,0)</f>
        <v>1331</v>
      </c>
      <c r="AT30" s="29"/>
    </row>
    <row r="31" spans="1:46" s="140" customFormat="1" ht="16.5" customHeight="1">
      <c r="A31" s="13">
        <v>64</v>
      </c>
      <c r="B31" s="14">
        <v>1025</v>
      </c>
      <c r="C31" s="15" t="s">
        <v>290</v>
      </c>
      <c r="D31" s="192" t="s">
        <v>917</v>
      </c>
      <c r="E31" s="193"/>
      <c r="F31" s="193"/>
      <c r="G31" s="193"/>
      <c r="H31" s="193"/>
      <c r="I31" s="193"/>
      <c r="J31" s="172"/>
      <c r="K31" s="172"/>
      <c r="L31" s="172"/>
      <c r="M31" s="172"/>
      <c r="N31" s="172"/>
      <c r="O31" s="16"/>
      <c r="P31" s="5"/>
      <c r="Q31" s="5"/>
      <c r="R31" s="5"/>
      <c r="S31" s="5"/>
      <c r="T31" s="17"/>
      <c r="U31" s="17"/>
      <c r="V31" s="143"/>
      <c r="W31" s="5"/>
      <c r="X31" s="18"/>
      <c r="Y31" s="1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1"/>
      <c r="AQ31" s="22"/>
      <c r="AR31" s="23"/>
      <c r="AS31" s="151">
        <f>ROUND(L32,0)</f>
        <v>1414</v>
      </c>
      <c r="AT31" s="29"/>
    </row>
    <row r="32" spans="1:46" s="140" customFormat="1" ht="16.5" customHeight="1">
      <c r="A32" s="13">
        <v>64</v>
      </c>
      <c r="B32" s="14">
        <v>1026</v>
      </c>
      <c r="C32" s="15" t="s">
        <v>291</v>
      </c>
      <c r="D32" s="194"/>
      <c r="E32" s="195"/>
      <c r="F32" s="195"/>
      <c r="G32" s="195"/>
      <c r="H32" s="195"/>
      <c r="I32" s="195"/>
      <c r="J32" s="173"/>
      <c r="K32" s="173"/>
      <c r="L32" s="191">
        <v>1414</v>
      </c>
      <c r="M32" s="191"/>
      <c r="N32" s="32" t="s">
        <v>905</v>
      </c>
      <c r="O32" s="33"/>
      <c r="P32" s="25"/>
      <c r="Q32" s="11"/>
      <c r="R32" s="11"/>
      <c r="S32" s="11"/>
      <c r="T32" s="26"/>
      <c r="U32" s="26"/>
      <c r="V32" s="148"/>
      <c r="W32" s="148"/>
      <c r="X32" s="148"/>
      <c r="Y32" s="152"/>
      <c r="Z32" s="27" t="s">
        <v>869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28" t="s">
        <v>904</v>
      </c>
      <c r="AQ32" s="188">
        <v>1</v>
      </c>
      <c r="AR32" s="189"/>
      <c r="AS32" s="151">
        <f>ROUND(L32*AQ32,0)</f>
        <v>1414</v>
      </c>
      <c r="AT32" s="29"/>
    </row>
    <row r="33" spans="1:46" s="140" customFormat="1" ht="16.5" customHeight="1">
      <c r="A33" s="13">
        <v>64</v>
      </c>
      <c r="B33" s="14">
        <v>1027</v>
      </c>
      <c r="C33" s="15" t="s">
        <v>292</v>
      </c>
      <c r="D33" s="192" t="s">
        <v>918</v>
      </c>
      <c r="E33" s="193"/>
      <c r="F33" s="193"/>
      <c r="G33" s="193"/>
      <c r="H33" s="193"/>
      <c r="I33" s="193"/>
      <c r="J33" s="172"/>
      <c r="K33" s="172"/>
      <c r="L33" s="172"/>
      <c r="M33" s="172"/>
      <c r="N33" s="172"/>
      <c r="O33" s="16"/>
      <c r="P33" s="5"/>
      <c r="Q33" s="5"/>
      <c r="R33" s="5"/>
      <c r="S33" s="5"/>
      <c r="T33" s="17"/>
      <c r="U33" s="17"/>
      <c r="V33" s="143"/>
      <c r="W33" s="5"/>
      <c r="X33" s="18"/>
      <c r="Y33" s="19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1"/>
      <c r="AQ33" s="22"/>
      <c r="AR33" s="23"/>
      <c r="AS33" s="151">
        <f>ROUND(L34,0)</f>
        <v>1497</v>
      </c>
      <c r="AT33" s="29"/>
    </row>
    <row r="34" spans="1:46" s="140" customFormat="1" ht="16.5" customHeight="1">
      <c r="A34" s="13">
        <v>64</v>
      </c>
      <c r="B34" s="14">
        <v>1028</v>
      </c>
      <c r="C34" s="15" t="s">
        <v>293</v>
      </c>
      <c r="D34" s="194"/>
      <c r="E34" s="195"/>
      <c r="F34" s="195"/>
      <c r="G34" s="195"/>
      <c r="H34" s="195"/>
      <c r="I34" s="195"/>
      <c r="J34" s="173"/>
      <c r="K34" s="173"/>
      <c r="L34" s="191">
        <v>1497</v>
      </c>
      <c r="M34" s="191"/>
      <c r="N34" s="32" t="s">
        <v>905</v>
      </c>
      <c r="O34" s="33"/>
      <c r="P34" s="25"/>
      <c r="Q34" s="11"/>
      <c r="R34" s="11"/>
      <c r="S34" s="11"/>
      <c r="T34" s="26"/>
      <c r="U34" s="26"/>
      <c r="V34" s="148"/>
      <c r="W34" s="148"/>
      <c r="X34" s="148"/>
      <c r="Y34" s="152"/>
      <c r="Z34" s="27" t="s">
        <v>869</v>
      </c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28" t="s">
        <v>904</v>
      </c>
      <c r="AQ34" s="188">
        <v>1</v>
      </c>
      <c r="AR34" s="189"/>
      <c r="AS34" s="151">
        <f>ROUND(L34*AQ34,0)</f>
        <v>1497</v>
      </c>
      <c r="AT34" s="29"/>
    </row>
    <row r="35" spans="1:46" s="140" customFormat="1" ht="16.5" customHeight="1">
      <c r="A35" s="13">
        <v>64</v>
      </c>
      <c r="B35" s="14">
        <v>1029</v>
      </c>
      <c r="C35" s="15" t="s">
        <v>294</v>
      </c>
      <c r="D35" s="192" t="s">
        <v>919</v>
      </c>
      <c r="E35" s="193"/>
      <c r="F35" s="193"/>
      <c r="G35" s="193"/>
      <c r="H35" s="193"/>
      <c r="I35" s="193"/>
      <c r="J35" s="172"/>
      <c r="K35" s="172"/>
      <c r="L35" s="172"/>
      <c r="M35" s="172"/>
      <c r="N35" s="172"/>
      <c r="O35" s="16"/>
      <c r="P35" s="5"/>
      <c r="Q35" s="5"/>
      <c r="R35" s="5"/>
      <c r="S35" s="5"/>
      <c r="T35" s="17"/>
      <c r="U35" s="17"/>
      <c r="V35" s="143"/>
      <c r="W35" s="5"/>
      <c r="X35" s="18"/>
      <c r="Y35" s="19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/>
      <c r="AQ35" s="22"/>
      <c r="AR35" s="23"/>
      <c r="AS35" s="151">
        <f>ROUND(L36,0)</f>
        <v>1580</v>
      </c>
      <c r="AT35" s="29"/>
    </row>
    <row r="36" spans="1:46" s="140" customFormat="1" ht="16.5" customHeight="1">
      <c r="A36" s="13">
        <v>64</v>
      </c>
      <c r="B36" s="14">
        <v>1030</v>
      </c>
      <c r="C36" s="15" t="s">
        <v>295</v>
      </c>
      <c r="D36" s="194"/>
      <c r="E36" s="195"/>
      <c r="F36" s="195"/>
      <c r="G36" s="195"/>
      <c r="H36" s="195"/>
      <c r="I36" s="195"/>
      <c r="J36" s="173"/>
      <c r="K36" s="173"/>
      <c r="L36" s="191">
        <v>1580</v>
      </c>
      <c r="M36" s="191"/>
      <c r="N36" s="32" t="s">
        <v>905</v>
      </c>
      <c r="O36" s="33"/>
      <c r="P36" s="25"/>
      <c r="Q36" s="11"/>
      <c r="R36" s="11"/>
      <c r="S36" s="11"/>
      <c r="T36" s="26"/>
      <c r="U36" s="26"/>
      <c r="V36" s="148"/>
      <c r="W36" s="148"/>
      <c r="X36" s="148"/>
      <c r="Y36" s="152"/>
      <c r="Z36" s="27" t="s">
        <v>869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28" t="s">
        <v>904</v>
      </c>
      <c r="AQ36" s="188">
        <v>1</v>
      </c>
      <c r="AR36" s="189"/>
      <c r="AS36" s="151">
        <f>ROUND(L36*AQ36,0)</f>
        <v>1580</v>
      </c>
      <c r="AT36" s="29"/>
    </row>
    <row r="37" spans="1:46" s="140" customFormat="1" ht="16.5" customHeight="1">
      <c r="A37" s="13">
        <v>64</v>
      </c>
      <c r="B37" s="14">
        <v>1031</v>
      </c>
      <c r="C37" s="15" t="s">
        <v>296</v>
      </c>
      <c r="D37" s="192" t="s">
        <v>920</v>
      </c>
      <c r="E37" s="193"/>
      <c r="F37" s="193"/>
      <c r="G37" s="193"/>
      <c r="H37" s="193"/>
      <c r="I37" s="193"/>
      <c r="J37" s="172"/>
      <c r="K37" s="172"/>
      <c r="L37" s="172"/>
      <c r="M37" s="172"/>
      <c r="N37" s="172"/>
      <c r="O37" s="16"/>
      <c r="P37" s="5"/>
      <c r="Q37" s="5"/>
      <c r="R37" s="5"/>
      <c r="S37" s="5"/>
      <c r="T37" s="17"/>
      <c r="U37" s="17"/>
      <c r="V37" s="143"/>
      <c r="W37" s="5"/>
      <c r="X37" s="18"/>
      <c r="Y37" s="19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1"/>
      <c r="AQ37" s="22"/>
      <c r="AR37" s="23"/>
      <c r="AS37" s="151">
        <f>ROUND(L38,0)</f>
        <v>1663</v>
      </c>
      <c r="AT37" s="29"/>
    </row>
    <row r="38" spans="1:46" s="140" customFormat="1" ht="16.5" customHeight="1">
      <c r="A38" s="13">
        <v>64</v>
      </c>
      <c r="B38" s="14">
        <v>1032</v>
      </c>
      <c r="C38" s="15" t="s">
        <v>297</v>
      </c>
      <c r="D38" s="194"/>
      <c r="E38" s="195"/>
      <c r="F38" s="195"/>
      <c r="G38" s="195"/>
      <c r="H38" s="195"/>
      <c r="I38" s="195"/>
      <c r="J38" s="173"/>
      <c r="K38" s="173"/>
      <c r="L38" s="191">
        <v>1663</v>
      </c>
      <c r="M38" s="191"/>
      <c r="N38" s="32" t="s">
        <v>905</v>
      </c>
      <c r="O38" s="33"/>
      <c r="P38" s="25"/>
      <c r="Q38" s="11"/>
      <c r="R38" s="11"/>
      <c r="S38" s="11"/>
      <c r="T38" s="26"/>
      <c r="U38" s="26"/>
      <c r="V38" s="148"/>
      <c r="W38" s="148"/>
      <c r="X38" s="148"/>
      <c r="Y38" s="152"/>
      <c r="Z38" s="27" t="s">
        <v>869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28" t="s">
        <v>904</v>
      </c>
      <c r="AQ38" s="188">
        <v>1</v>
      </c>
      <c r="AR38" s="189"/>
      <c r="AS38" s="151">
        <f>ROUND(L38*AQ38,0)</f>
        <v>1663</v>
      </c>
      <c r="AT38" s="29"/>
    </row>
    <row r="39" spans="1:46" s="140" customFormat="1" ht="16.5" customHeight="1">
      <c r="A39" s="13">
        <v>64</v>
      </c>
      <c r="B39" s="14">
        <v>1033</v>
      </c>
      <c r="C39" s="15" t="s">
        <v>298</v>
      </c>
      <c r="D39" s="192" t="s">
        <v>921</v>
      </c>
      <c r="E39" s="193"/>
      <c r="F39" s="193"/>
      <c r="G39" s="193"/>
      <c r="H39" s="193"/>
      <c r="I39" s="193"/>
      <c r="J39" s="172"/>
      <c r="K39" s="172"/>
      <c r="L39" s="172"/>
      <c r="M39" s="172"/>
      <c r="N39" s="172"/>
      <c r="O39" s="16"/>
      <c r="P39" s="5"/>
      <c r="Q39" s="5"/>
      <c r="R39" s="5"/>
      <c r="S39" s="5"/>
      <c r="T39" s="17"/>
      <c r="U39" s="17"/>
      <c r="V39" s="143"/>
      <c r="W39" s="5"/>
      <c r="X39" s="18"/>
      <c r="Y39" s="19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1"/>
      <c r="AQ39" s="22"/>
      <c r="AR39" s="23"/>
      <c r="AS39" s="151">
        <f>ROUND(L40,0)</f>
        <v>1746</v>
      </c>
      <c r="AT39" s="29"/>
    </row>
    <row r="40" spans="1:46" s="140" customFormat="1" ht="16.5" customHeight="1">
      <c r="A40" s="13">
        <v>64</v>
      </c>
      <c r="B40" s="14">
        <v>1034</v>
      </c>
      <c r="C40" s="15" t="s">
        <v>299</v>
      </c>
      <c r="D40" s="194"/>
      <c r="E40" s="195"/>
      <c r="F40" s="195"/>
      <c r="G40" s="195"/>
      <c r="H40" s="195"/>
      <c r="I40" s="195"/>
      <c r="J40" s="173"/>
      <c r="K40" s="173"/>
      <c r="L40" s="191">
        <v>1746</v>
      </c>
      <c r="M40" s="191"/>
      <c r="N40" s="32" t="s">
        <v>905</v>
      </c>
      <c r="O40" s="33"/>
      <c r="P40" s="25"/>
      <c r="Q40" s="11"/>
      <c r="R40" s="11"/>
      <c r="S40" s="11"/>
      <c r="T40" s="26"/>
      <c r="U40" s="26"/>
      <c r="V40" s="148"/>
      <c r="W40" s="148"/>
      <c r="X40" s="148"/>
      <c r="Y40" s="152"/>
      <c r="Z40" s="27" t="s">
        <v>869</v>
      </c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28" t="s">
        <v>904</v>
      </c>
      <c r="AQ40" s="188">
        <v>1</v>
      </c>
      <c r="AR40" s="189"/>
      <c r="AS40" s="151">
        <f>ROUND(L40*AQ40,0)</f>
        <v>1746</v>
      </c>
      <c r="AT40" s="29"/>
    </row>
    <row r="41" spans="1:46" s="140" customFormat="1" ht="16.5" customHeight="1">
      <c r="A41" s="13">
        <v>64</v>
      </c>
      <c r="B41" s="14">
        <v>1035</v>
      </c>
      <c r="C41" s="15" t="s">
        <v>300</v>
      </c>
      <c r="D41" s="192" t="s">
        <v>922</v>
      </c>
      <c r="E41" s="193"/>
      <c r="F41" s="193"/>
      <c r="G41" s="193"/>
      <c r="H41" s="193"/>
      <c r="I41" s="193"/>
      <c r="J41" s="172"/>
      <c r="K41" s="172"/>
      <c r="L41" s="172"/>
      <c r="M41" s="172"/>
      <c r="N41" s="172"/>
      <c r="O41" s="16"/>
      <c r="P41" s="5"/>
      <c r="Q41" s="5"/>
      <c r="R41" s="5"/>
      <c r="S41" s="5"/>
      <c r="T41" s="17"/>
      <c r="U41" s="17"/>
      <c r="V41" s="143"/>
      <c r="W41" s="5"/>
      <c r="X41" s="18"/>
      <c r="Y41" s="19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1"/>
      <c r="AQ41" s="22"/>
      <c r="AR41" s="23"/>
      <c r="AS41" s="151">
        <f>ROUND(L42,0)</f>
        <v>1829</v>
      </c>
      <c r="AT41" s="29"/>
    </row>
    <row r="42" spans="1:46" s="140" customFormat="1" ht="16.5" customHeight="1">
      <c r="A42" s="13">
        <v>64</v>
      </c>
      <c r="B42" s="14">
        <v>1036</v>
      </c>
      <c r="C42" s="15" t="s">
        <v>301</v>
      </c>
      <c r="D42" s="194"/>
      <c r="E42" s="195"/>
      <c r="F42" s="195"/>
      <c r="G42" s="195"/>
      <c r="H42" s="195"/>
      <c r="I42" s="195"/>
      <c r="J42" s="173"/>
      <c r="K42" s="173"/>
      <c r="L42" s="191">
        <v>1829</v>
      </c>
      <c r="M42" s="191"/>
      <c r="N42" s="32" t="s">
        <v>905</v>
      </c>
      <c r="O42" s="33"/>
      <c r="P42" s="25"/>
      <c r="Q42" s="11"/>
      <c r="R42" s="11"/>
      <c r="S42" s="11"/>
      <c r="T42" s="26"/>
      <c r="U42" s="26"/>
      <c r="V42" s="148"/>
      <c r="W42" s="148"/>
      <c r="X42" s="148"/>
      <c r="Y42" s="152"/>
      <c r="Z42" s="27" t="s">
        <v>869</v>
      </c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28" t="s">
        <v>904</v>
      </c>
      <c r="AQ42" s="188">
        <v>1</v>
      </c>
      <c r="AR42" s="189"/>
      <c r="AS42" s="151">
        <f>ROUND(L42*AQ42,0)</f>
        <v>1829</v>
      </c>
      <c r="AT42" s="29"/>
    </row>
    <row r="43" spans="1:46" s="140" customFormat="1" ht="16.5" customHeight="1">
      <c r="A43" s="13">
        <v>64</v>
      </c>
      <c r="B43" s="14">
        <v>1037</v>
      </c>
      <c r="C43" s="15" t="s">
        <v>302</v>
      </c>
      <c r="D43" s="192" t="s">
        <v>923</v>
      </c>
      <c r="E43" s="193"/>
      <c r="F43" s="193"/>
      <c r="G43" s="193"/>
      <c r="H43" s="193"/>
      <c r="I43" s="193"/>
      <c r="J43" s="172"/>
      <c r="K43" s="172"/>
      <c r="L43" s="172"/>
      <c r="M43" s="172"/>
      <c r="N43" s="172"/>
      <c r="O43" s="16"/>
      <c r="P43" s="5"/>
      <c r="Q43" s="5"/>
      <c r="R43" s="5"/>
      <c r="S43" s="5"/>
      <c r="T43" s="17"/>
      <c r="U43" s="17"/>
      <c r="V43" s="143"/>
      <c r="W43" s="5"/>
      <c r="X43" s="18"/>
      <c r="Y43" s="19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1"/>
      <c r="AQ43" s="22"/>
      <c r="AR43" s="23"/>
      <c r="AS43" s="151">
        <f>ROUND(L44,0)</f>
        <v>1912</v>
      </c>
      <c r="AT43" s="29"/>
    </row>
    <row r="44" spans="1:46" s="140" customFormat="1" ht="16.5" customHeight="1">
      <c r="A44" s="13">
        <v>64</v>
      </c>
      <c r="B44" s="14">
        <v>1038</v>
      </c>
      <c r="C44" s="15" t="s">
        <v>303</v>
      </c>
      <c r="D44" s="194"/>
      <c r="E44" s="195"/>
      <c r="F44" s="195"/>
      <c r="G44" s="195"/>
      <c r="H44" s="195"/>
      <c r="I44" s="195"/>
      <c r="J44" s="173"/>
      <c r="K44" s="173"/>
      <c r="L44" s="191">
        <v>1912</v>
      </c>
      <c r="M44" s="191"/>
      <c r="N44" s="32" t="s">
        <v>905</v>
      </c>
      <c r="O44" s="33"/>
      <c r="P44" s="25"/>
      <c r="Q44" s="11"/>
      <c r="R44" s="11"/>
      <c r="S44" s="11"/>
      <c r="T44" s="26"/>
      <c r="U44" s="26"/>
      <c r="V44" s="148"/>
      <c r="W44" s="148"/>
      <c r="X44" s="148"/>
      <c r="Y44" s="152"/>
      <c r="Z44" s="27" t="s">
        <v>869</v>
      </c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28" t="s">
        <v>904</v>
      </c>
      <c r="AQ44" s="188">
        <v>1</v>
      </c>
      <c r="AR44" s="189"/>
      <c r="AS44" s="151">
        <f>ROUND(L44*AQ44,0)</f>
        <v>1912</v>
      </c>
      <c r="AT44" s="29"/>
    </row>
    <row r="45" spans="1:46" s="140" customFormat="1" ht="16.5" customHeight="1">
      <c r="A45" s="13">
        <v>64</v>
      </c>
      <c r="B45" s="14">
        <v>1039</v>
      </c>
      <c r="C45" s="15" t="s">
        <v>304</v>
      </c>
      <c r="D45" s="192" t="s">
        <v>924</v>
      </c>
      <c r="E45" s="193"/>
      <c r="F45" s="193"/>
      <c r="G45" s="193"/>
      <c r="H45" s="193"/>
      <c r="I45" s="193"/>
      <c r="J45" s="193"/>
      <c r="K45" s="172"/>
      <c r="L45" s="172"/>
      <c r="M45" s="172"/>
      <c r="N45" s="172"/>
      <c r="O45" s="16"/>
      <c r="P45" s="5"/>
      <c r="Q45" s="5"/>
      <c r="R45" s="5"/>
      <c r="S45" s="5"/>
      <c r="T45" s="17"/>
      <c r="U45" s="17"/>
      <c r="V45" s="143"/>
      <c r="W45" s="5"/>
      <c r="X45" s="18"/>
      <c r="Y45" s="19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1"/>
      <c r="AQ45" s="22"/>
      <c r="AR45" s="23"/>
      <c r="AS45" s="151">
        <f>ROUND(L46,0)</f>
        <v>1995</v>
      </c>
      <c r="AT45" s="29"/>
    </row>
    <row r="46" spans="1:46" s="140" customFormat="1" ht="16.5" customHeight="1">
      <c r="A46" s="13">
        <v>64</v>
      </c>
      <c r="B46" s="14">
        <v>1040</v>
      </c>
      <c r="C46" s="15" t="s">
        <v>305</v>
      </c>
      <c r="D46" s="194"/>
      <c r="E46" s="195"/>
      <c r="F46" s="195"/>
      <c r="G46" s="195"/>
      <c r="H46" s="195"/>
      <c r="I46" s="195"/>
      <c r="J46" s="195"/>
      <c r="K46" s="173"/>
      <c r="L46" s="191">
        <v>1995</v>
      </c>
      <c r="M46" s="191"/>
      <c r="N46" s="32" t="s">
        <v>905</v>
      </c>
      <c r="O46" s="33"/>
      <c r="P46" s="25"/>
      <c r="Q46" s="11"/>
      <c r="R46" s="11"/>
      <c r="S46" s="11"/>
      <c r="T46" s="26"/>
      <c r="U46" s="26"/>
      <c r="V46" s="148"/>
      <c r="W46" s="148"/>
      <c r="X46" s="148"/>
      <c r="Y46" s="152"/>
      <c r="Z46" s="27" t="s">
        <v>869</v>
      </c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28" t="s">
        <v>904</v>
      </c>
      <c r="AQ46" s="188">
        <v>1</v>
      </c>
      <c r="AR46" s="189"/>
      <c r="AS46" s="151">
        <f>ROUND(L46*AQ46,0)</f>
        <v>1995</v>
      </c>
      <c r="AT46" s="29"/>
    </row>
    <row r="47" spans="1:46" s="140" customFormat="1" ht="16.5" customHeight="1">
      <c r="A47" s="13">
        <v>64</v>
      </c>
      <c r="B47" s="14">
        <v>1041</v>
      </c>
      <c r="C47" s="15" t="s">
        <v>306</v>
      </c>
      <c r="D47" s="192" t="s">
        <v>925</v>
      </c>
      <c r="E47" s="193"/>
      <c r="F47" s="193"/>
      <c r="G47" s="193"/>
      <c r="H47" s="193"/>
      <c r="I47" s="193"/>
      <c r="J47" s="193"/>
      <c r="K47" s="172"/>
      <c r="L47" s="172"/>
      <c r="M47" s="172"/>
      <c r="N47" s="172"/>
      <c r="O47" s="16"/>
      <c r="P47" s="5"/>
      <c r="Q47" s="5"/>
      <c r="R47" s="5"/>
      <c r="S47" s="5"/>
      <c r="T47" s="17"/>
      <c r="U47" s="17"/>
      <c r="V47" s="143"/>
      <c r="W47" s="5"/>
      <c r="X47" s="18"/>
      <c r="Y47" s="19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1"/>
      <c r="AQ47" s="22"/>
      <c r="AR47" s="23"/>
      <c r="AS47" s="151">
        <f>ROUND(L48,0)</f>
        <v>2078</v>
      </c>
      <c r="AT47" s="29"/>
    </row>
    <row r="48" spans="1:46" s="140" customFormat="1" ht="16.5" customHeight="1">
      <c r="A48" s="13">
        <v>64</v>
      </c>
      <c r="B48" s="14">
        <v>1042</v>
      </c>
      <c r="C48" s="15" t="s">
        <v>307</v>
      </c>
      <c r="D48" s="194"/>
      <c r="E48" s="195"/>
      <c r="F48" s="195"/>
      <c r="G48" s="195"/>
      <c r="H48" s="195"/>
      <c r="I48" s="195"/>
      <c r="J48" s="195"/>
      <c r="K48" s="174"/>
      <c r="L48" s="190">
        <v>2078</v>
      </c>
      <c r="M48" s="190"/>
      <c r="N48" s="11" t="s">
        <v>905</v>
      </c>
      <c r="O48" s="10"/>
      <c r="P48" s="25"/>
      <c r="Q48" s="11"/>
      <c r="R48" s="11"/>
      <c r="S48" s="11"/>
      <c r="T48" s="26"/>
      <c r="U48" s="26"/>
      <c r="V48" s="148"/>
      <c r="W48" s="148"/>
      <c r="X48" s="148"/>
      <c r="Y48" s="152"/>
      <c r="Z48" s="27" t="s">
        <v>869</v>
      </c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28" t="s">
        <v>904</v>
      </c>
      <c r="AQ48" s="188">
        <v>1</v>
      </c>
      <c r="AR48" s="189"/>
      <c r="AS48" s="154">
        <f>ROUND(L48*AQ48,0)</f>
        <v>2078</v>
      </c>
      <c r="AT48" s="98"/>
    </row>
    <row r="49" ht="16.5" customHeight="1">
      <c r="A49" s="1"/>
    </row>
    <row r="50" ht="16.5" customHeight="1">
      <c r="A50" s="1"/>
    </row>
    <row r="51" spans="1:10" ht="16.5" customHeight="1">
      <c r="A51" s="1"/>
      <c r="B51" s="130" t="s">
        <v>519</v>
      </c>
      <c r="C51" s="53"/>
      <c r="D51" s="140"/>
      <c r="E51" s="140"/>
      <c r="F51" s="140"/>
      <c r="G51" s="140"/>
      <c r="H51" s="140"/>
      <c r="I51" s="140"/>
      <c r="J51" s="140"/>
    </row>
    <row r="52" spans="1:47" s="140" customFormat="1" ht="16.5" customHeight="1">
      <c r="A52" s="3" t="s">
        <v>464</v>
      </c>
      <c r="B52" s="141"/>
      <c r="C52" s="4" t="s">
        <v>894</v>
      </c>
      <c r="D52" s="142"/>
      <c r="E52" s="143"/>
      <c r="F52" s="143"/>
      <c r="G52" s="143"/>
      <c r="H52" s="143"/>
      <c r="I52" s="143"/>
      <c r="J52" s="143"/>
      <c r="K52" s="5"/>
      <c r="L52" s="5"/>
      <c r="M52" s="5"/>
      <c r="N52" s="5"/>
      <c r="O52" s="5"/>
      <c r="P52" s="5"/>
      <c r="Q52" s="143"/>
      <c r="R52" s="143"/>
      <c r="S52" s="143"/>
      <c r="T52" s="6"/>
      <c r="U52" s="144"/>
      <c r="V52" s="144"/>
      <c r="W52" s="143"/>
      <c r="X52" s="145" t="s">
        <v>895</v>
      </c>
      <c r="Y52" s="144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7" t="s">
        <v>896</v>
      </c>
      <c r="AT52" s="7" t="s">
        <v>897</v>
      </c>
      <c r="AU52" s="146"/>
    </row>
    <row r="53" spans="1:47" s="140" customFormat="1" ht="16.5" customHeight="1">
      <c r="A53" s="8" t="s">
        <v>898</v>
      </c>
      <c r="B53" s="9" t="s">
        <v>899</v>
      </c>
      <c r="C53" s="10"/>
      <c r="D53" s="147"/>
      <c r="E53" s="148"/>
      <c r="F53" s="148"/>
      <c r="G53" s="148"/>
      <c r="H53" s="148"/>
      <c r="I53" s="148"/>
      <c r="J53" s="148"/>
      <c r="K53" s="11"/>
      <c r="L53" s="11"/>
      <c r="M53" s="11"/>
      <c r="N53" s="11"/>
      <c r="O53" s="11"/>
      <c r="P53" s="11"/>
      <c r="Q53" s="148"/>
      <c r="R53" s="148"/>
      <c r="S53" s="148"/>
      <c r="T53" s="148"/>
      <c r="U53" s="149"/>
      <c r="V53" s="149"/>
      <c r="W53" s="148"/>
      <c r="X53" s="149"/>
      <c r="Y53" s="149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2" t="s">
        <v>900</v>
      </c>
      <c r="AT53" s="12" t="s">
        <v>901</v>
      </c>
      <c r="AU53" s="146"/>
    </row>
    <row r="54" spans="1:46" s="140" customFormat="1" ht="16.5" customHeight="1">
      <c r="A54" s="13">
        <v>64</v>
      </c>
      <c r="B54" s="14">
        <v>1043</v>
      </c>
      <c r="C54" s="15" t="s">
        <v>308</v>
      </c>
      <c r="D54" s="192" t="s">
        <v>926</v>
      </c>
      <c r="E54" s="193"/>
      <c r="F54" s="193"/>
      <c r="G54" s="193"/>
      <c r="H54" s="193"/>
      <c r="I54" s="193"/>
      <c r="J54" s="193"/>
      <c r="K54" s="193"/>
      <c r="L54" s="80"/>
      <c r="M54" s="80"/>
      <c r="N54" s="80"/>
      <c r="O54" s="16"/>
      <c r="P54" s="5"/>
      <c r="Q54" s="5"/>
      <c r="R54" s="5"/>
      <c r="S54" s="5"/>
      <c r="T54" s="17"/>
      <c r="U54" s="17"/>
      <c r="V54" s="143"/>
      <c r="W54" s="5"/>
      <c r="X54" s="18"/>
      <c r="Y54" s="19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1"/>
      <c r="AN54" s="22"/>
      <c r="AO54" s="23"/>
      <c r="AP54" s="44"/>
      <c r="AQ54" s="45"/>
      <c r="AR54" s="46"/>
      <c r="AS54" s="151">
        <f>ROUND(L55*(1+AQ58),0)</f>
        <v>319</v>
      </c>
      <c r="AT54" s="24" t="s">
        <v>903</v>
      </c>
    </row>
    <row r="55" spans="1:46" s="140" customFormat="1" ht="16.5" customHeight="1">
      <c r="A55" s="13">
        <v>64</v>
      </c>
      <c r="B55" s="14">
        <v>1044</v>
      </c>
      <c r="C55" s="15" t="s">
        <v>309</v>
      </c>
      <c r="D55" s="194"/>
      <c r="E55" s="195"/>
      <c r="F55" s="195"/>
      <c r="G55" s="195"/>
      <c r="H55" s="195"/>
      <c r="I55" s="195"/>
      <c r="J55" s="195"/>
      <c r="K55" s="195"/>
      <c r="L55" s="191">
        <v>255</v>
      </c>
      <c r="M55" s="191"/>
      <c r="N55" s="32" t="s">
        <v>905</v>
      </c>
      <c r="O55" s="33"/>
      <c r="P55" s="25"/>
      <c r="Q55" s="11"/>
      <c r="R55" s="11"/>
      <c r="S55" s="11"/>
      <c r="T55" s="26"/>
      <c r="U55" s="26"/>
      <c r="V55" s="148"/>
      <c r="W55" s="148"/>
      <c r="X55" s="148"/>
      <c r="Y55" s="152"/>
      <c r="Z55" s="27" t="s">
        <v>869</v>
      </c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28" t="s">
        <v>465</v>
      </c>
      <c r="AN55" s="188">
        <v>1</v>
      </c>
      <c r="AO55" s="189"/>
      <c r="AP55" s="47"/>
      <c r="AQ55" s="39"/>
      <c r="AR55" s="48"/>
      <c r="AS55" s="151">
        <f>ROUND(L55*AN55*(1+AQ58),0)</f>
        <v>319</v>
      </c>
      <c r="AT55" s="29"/>
    </row>
    <row r="56" spans="1:46" s="140" customFormat="1" ht="16.5" customHeight="1">
      <c r="A56" s="13">
        <v>64</v>
      </c>
      <c r="B56" s="14">
        <v>1045</v>
      </c>
      <c r="C56" s="15" t="s">
        <v>310</v>
      </c>
      <c r="D56" s="192" t="s">
        <v>927</v>
      </c>
      <c r="E56" s="193"/>
      <c r="F56" s="193"/>
      <c r="G56" s="193"/>
      <c r="H56" s="193"/>
      <c r="I56" s="193"/>
      <c r="J56" s="193"/>
      <c r="K56" s="193"/>
      <c r="L56" s="80"/>
      <c r="M56" s="80"/>
      <c r="N56" s="172"/>
      <c r="O56" s="16"/>
      <c r="P56" s="5"/>
      <c r="Q56" s="5"/>
      <c r="R56" s="5"/>
      <c r="S56" s="5"/>
      <c r="T56" s="17"/>
      <c r="U56" s="17"/>
      <c r="V56" s="143"/>
      <c r="W56" s="5"/>
      <c r="X56" s="18"/>
      <c r="Y56" s="19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1"/>
      <c r="AN56" s="22"/>
      <c r="AO56" s="23"/>
      <c r="AP56" s="201" t="s">
        <v>928</v>
      </c>
      <c r="AQ56" s="202"/>
      <c r="AR56" s="203"/>
      <c r="AS56" s="151">
        <f>ROUND(L57*(1+AQ58),0)</f>
        <v>503</v>
      </c>
      <c r="AT56" s="29"/>
    </row>
    <row r="57" spans="1:46" s="140" customFormat="1" ht="16.5" customHeight="1">
      <c r="A57" s="13">
        <v>64</v>
      </c>
      <c r="B57" s="14">
        <v>1046</v>
      </c>
      <c r="C57" s="15" t="s">
        <v>311</v>
      </c>
      <c r="D57" s="194"/>
      <c r="E57" s="195"/>
      <c r="F57" s="195"/>
      <c r="G57" s="195"/>
      <c r="H57" s="195"/>
      <c r="I57" s="195"/>
      <c r="J57" s="195"/>
      <c r="K57" s="195"/>
      <c r="L57" s="191">
        <v>402</v>
      </c>
      <c r="M57" s="191"/>
      <c r="N57" s="32" t="s">
        <v>905</v>
      </c>
      <c r="O57" s="33"/>
      <c r="P57" s="25"/>
      <c r="Q57" s="11"/>
      <c r="R57" s="11"/>
      <c r="S57" s="11"/>
      <c r="T57" s="26"/>
      <c r="U57" s="26"/>
      <c r="V57" s="148"/>
      <c r="W57" s="148"/>
      <c r="X57" s="148"/>
      <c r="Y57" s="152"/>
      <c r="Z57" s="27" t="s">
        <v>869</v>
      </c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28" t="s">
        <v>465</v>
      </c>
      <c r="AN57" s="188">
        <v>1</v>
      </c>
      <c r="AO57" s="189"/>
      <c r="AP57" s="201"/>
      <c r="AQ57" s="202"/>
      <c r="AR57" s="203"/>
      <c r="AS57" s="151">
        <f>ROUND(L57*AN57*(1+AQ58),0)</f>
        <v>503</v>
      </c>
      <c r="AT57" s="29"/>
    </row>
    <row r="58" spans="1:46" s="140" customFormat="1" ht="16.5" customHeight="1">
      <c r="A58" s="13">
        <v>64</v>
      </c>
      <c r="B58" s="14">
        <v>1047</v>
      </c>
      <c r="C58" s="15" t="s">
        <v>312</v>
      </c>
      <c r="D58" s="192" t="s">
        <v>929</v>
      </c>
      <c r="E58" s="193"/>
      <c r="F58" s="193"/>
      <c r="G58" s="193"/>
      <c r="H58" s="193"/>
      <c r="I58" s="193"/>
      <c r="J58" s="193"/>
      <c r="K58" s="193"/>
      <c r="L58" s="80"/>
      <c r="M58" s="80"/>
      <c r="N58" s="172"/>
      <c r="O58" s="16"/>
      <c r="P58" s="5"/>
      <c r="Q58" s="5"/>
      <c r="R58" s="5"/>
      <c r="S58" s="5"/>
      <c r="T58" s="17"/>
      <c r="U58" s="17"/>
      <c r="V58" s="143"/>
      <c r="W58" s="5"/>
      <c r="X58" s="18"/>
      <c r="Y58" s="19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1"/>
      <c r="AN58" s="22"/>
      <c r="AO58" s="23"/>
      <c r="AP58" s="52" t="s">
        <v>930</v>
      </c>
      <c r="AQ58" s="199">
        <v>0.25</v>
      </c>
      <c r="AR58" s="200"/>
      <c r="AS58" s="151">
        <f>ROUND(L59*(1+AQ58),0)</f>
        <v>730</v>
      </c>
      <c r="AT58" s="29"/>
    </row>
    <row r="59" spans="1:46" s="140" customFormat="1" ht="16.5" customHeight="1">
      <c r="A59" s="13">
        <v>64</v>
      </c>
      <c r="B59" s="14">
        <v>1048</v>
      </c>
      <c r="C59" s="15" t="s">
        <v>313</v>
      </c>
      <c r="D59" s="194"/>
      <c r="E59" s="195"/>
      <c r="F59" s="195"/>
      <c r="G59" s="195"/>
      <c r="H59" s="195"/>
      <c r="I59" s="195"/>
      <c r="J59" s="195"/>
      <c r="K59" s="195"/>
      <c r="L59" s="191">
        <v>584</v>
      </c>
      <c r="M59" s="191"/>
      <c r="N59" s="32" t="s">
        <v>905</v>
      </c>
      <c r="O59" s="33"/>
      <c r="P59" s="25"/>
      <c r="Q59" s="11"/>
      <c r="R59" s="11"/>
      <c r="S59" s="11"/>
      <c r="T59" s="26"/>
      <c r="U59" s="26"/>
      <c r="V59" s="148"/>
      <c r="W59" s="148"/>
      <c r="X59" s="148"/>
      <c r="Y59" s="152"/>
      <c r="Z59" s="27" t="s">
        <v>869</v>
      </c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8" t="s">
        <v>465</v>
      </c>
      <c r="AN59" s="188">
        <v>1</v>
      </c>
      <c r="AO59" s="189"/>
      <c r="AQ59" s="53"/>
      <c r="AR59" s="54" t="s">
        <v>931</v>
      </c>
      <c r="AS59" s="151">
        <f>ROUND(L59*AN59*(1+AQ58),0)</f>
        <v>730</v>
      </c>
      <c r="AT59" s="29"/>
    </row>
    <row r="60" spans="1:46" s="140" customFormat="1" ht="16.5" customHeight="1">
      <c r="A60" s="13">
        <v>64</v>
      </c>
      <c r="B60" s="14">
        <v>1049</v>
      </c>
      <c r="C60" s="15" t="s">
        <v>314</v>
      </c>
      <c r="D60" s="192" t="s">
        <v>932</v>
      </c>
      <c r="E60" s="193"/>
      <c r="F60" s="193"/>
      <c r="G60" s="193"/>
      <c r="H60" s="193"/>
      <c r="I60" s="193"/>
      <c r="J60" s="193"/>
      <c r="K60" s="193"/>
      <c r="L60" s="80"/>
      <c r="M60" s="80"/>
      <c r="N60" s="172"/>
      <c r="O60" s="16"/>
      <c r="P60" s="5"/>
      <c r="Q60" s="5"/>
      <c r="R60" s="5"/>
      <c r="S60" s="5"/>
      <c r="T60" s="17"/>
      <c r="U60" s="17"/>
      <c r="V60" s="143"/>
      <c r="W60" s="5"/>
      <c r="X60" s="18"/>
      <c r="Y60" s="19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1"/>
      <c r="AN60" s="22"/>
      <c r="AO60" s="23"/>
      <c r="AR60" s="155"/>
      <c r="AS60" s="151">
        <f>ROUND(L61*(1+AQ58),0)</f>
        <v>833</v>
      </c>
      <c r="AT60" s="29"/>
    </row>
    <row r="61" spans="1:46" s="140" customFormat="1" ht="16.5" customHeight="1">
      <c r="A61" s="13">
        <v>64</v>
      </c>
      <c r="B61" s="14">
        <v>1050</v>
      </c>
      <c r="C61" s="15" t="s">
        <v>315</v>
      </c>
      <c r="D61" s="194"/>
      <c r="E61" s="195"/>
      <c r="F61" s="195"/>
      <c r="G61" s="195"/>
      <c r="H61" s="195"/>
      <c r="I61" s="195"/>
      <c r="J61" s="195"/>
      <c r="K61" s="195"/>
      <c r="L61" s="191">
        <v>666</v>
      </c>
      <c r="M61" s="191"/>
      <c r="N61" s="32" t="s">
        <v>905</v>
      </c>
      <c r="O61" s="33"/>
      <c r="P61" s="25"/>
      <c r="Q61" s="11"/>
      <c r="R61" s="11"/>
      <c r="S61" s="11"/>
      <c r="T61" s="26"/>
      <c r="U61" s="26"/>
      <c r="V61" s="148"/>
      <c r="W61" s="148"/>
      <c r="X61" s="148"/>
      <c r="Y61" s="152"/>
      <c r="Z61" s="27" t="s">
        <v>869</v>
      </c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8" t="s">
        <v>465</v>
      </c>
      <c r="AN61" s="188">
        <v>1</v>
      </c>
      <c r="AO61" s="189"/>
      <c r="AS61" s="151">
        <f>ROUND(L61*AN61*(1+AQ58),0)</f>
        <v>833</v>
      </c>
      <c r="AT61" s="29"/>
    </row>
    <row r="62" spans="1:46" s="140" customFormat="1" ht="16.5" customHeight="1">
      <c r="A62" s="13">
        <v>64</v>
      </c>
      <c r="B62" s="14">
        <v>1051</v>
      </c>
      <c r="C62" s="15" t="s">
        <v>316</v>
      </c>
      <c r="D62" s="192" t="s">
        <v>933</v>
      </c>
      <c r="E62" s="193"/>
      <c r="F62" s="193"/>
      <c r="G62" s="193"/>
      <c r="H62" s="193"/>
      <c r="I62" s="193"/>
      <c r="J62" s="193"/>
      <c r="K62" s="193"/>
      <c r="L62" s="172"/>
      <c r="M62" s="172"/>
      <c r="N62" s="172"/>
      <c r="O62" s="16"/>
      <c r="P62" s="5"/>
      <c r="Q62" s="5"/>
      <c r="R62" s="5"/>
      <c r="S62" s="5"/>
      <c r="T62" s="17"/>
      <c r="U62" s="17"/>
      <c r="V62" s="143"/>
      <c r="W62" s="5"/>
      <c r="X62" s="18"/>
      <c r="Y62" s="19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1"/>
      <c r="AN62" s="22"/>
      <c r="AO62" s="23"/>
      <c r="AP62" s="49"/>
      <c r="AQ62" s="50"/>
      <c r="AR62" s="51"/>
      <c r="AS62" s="151">
        <f>ROUND(L63*(1+AQ58),0)</f>
        <v>938</v>
      </c>
      <c r="AT62" s="29"/>
    </row>
    <row r="63" spans="1:46" s="140" customFormat="1" ht="16.5" customHeight="1">
      <c r="A63" s="13">
        <v>64</v>
      </c>
      <c r="B63" s="14">
        <v>1052</v>
      </c>
      <c r="C63" s="15" t="s">
        <v>317</v>
      </c>
      <c r="D63" s="194"/>
      <c r="E63" s="195"/>
      <c r="F63" s="195"/>
      <c r="G63" s="195"/>
      <c r="H63" s="195"/>
      <c r="I63" s="195"/>
      <c r="J63" s="195"/>
      <c r="K63" s="195"/>
      <c r="L63" s="190">
        <v>750</v>
      </c>
      <c r="M63" s="190"/>
      <c r="N63" s="11" t="s">
        <v>905</v>
      </c>
      <c r="O63" s="10"/>
      <c r="P63" s="25"/>
      <c r="Q63" s="11"/>
      <c r="R63" s="11"/>
      <c r="S63" s="11"/>
      <c r="T63" s="26"/>
      <c r="U63" s="26"/>
      <c r="V63" s="148"/>
      <c r="W63" s="148"/>
      <c r="X63" s="148"/>
      <c r="Y63" s="152"/>
      <c r="Z63" s="27" t="s">
        <v>869</v>
      </c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28" t="s">
        <v>465</v>
      </c>
      <c r="AN63" s="188">
        <v>1</v>
      </c>
      <c r="AO63" s="189"/>
      <c r="AP63" s="99"/>
      <c r="AQ63" s="93"/>
      <c r="AR63" s="94"/>
      <c r="AS63" s="154">
        <f>ROUND(L63*AN63*(1+AQ58),0)</f>
        <v>938</v>
      </c>
      <c r="AT63" s="98"/>
    </row>
    <row r="64" ht="16.5" customHeight="1">
      <c r="A64" s="1"/>
    </row>
    <row r="65" ht="16.5" customHeight="1">
      <c r="A65" s="1"/>
    </row>
    <row r="66" spans="1:10" ht="16.5" customHeight="1">
      <c r="A66" s="1"/>
      <c r="B66" s="130" t="s">
        <v>520</v>
      </c>
      <c r="C66" s="53"/>
      <c r="D66" s="140"/>
      <c r="E66" s="140"/>
      <c r="F66" s="140"/>
      <c r="G66" s="140"/>
      <c r="H66" s="140"/>
      <c r="I66" s="140"/>
      <c r="J66" s="140"/>
    </row>
    <row r="67" spans="1:47" s="140" customFormat="1" ht="16.5" customHeight="1">
      <c r="A67" s="3" t="s">
        <v>464</v>
      </c>
      <c r="B67" s="141"/>
      <c r="C67" s="4" t="s">
        <v>894</v>
      </c>
      <c r="D67" s="142"/>
      <c r="E67" s="143"/>
      <c r="F67" s="143"/>
      <c r="G67" s="143"/>
      <c r="H67" s="143"/>
      <c r="I67" s="143"/>
      <c r="J67" s="143"/>
      <c r="K67" s="5"/>
      <c r="L67" s="5"/>
      <c r="M67" s="5"/>
      <c r="N67" s="5"/>
      <c r="O67" s="5"/>
      <c r="P67" s="5"/>
      <c r="Q67" s="143"/>
      <c r="R67" s="143"/>
      <c r="S67" s="143"/>
      <c r="T67" s="6"/>
      <c r="U67" s="144"/>
      <c r="V67" s="144"/>
      <c r="W67" s="143"/>
      <c r="X67" s="145" t="s">
        <v>895</v>
      </c>
      <c r="Y67" s="144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7" t="s">
        <v>896</v>
      </c>
      <c r="AT67" s="7" t="s">
        <v>897</v>
      </c>
      <c r="AU67" s="146"/>
    </row>
    <row r="68" spans="1:47" s="140" customFormat="1" ht="16.5" customHeight="1">
      <c r="A68" s="8" t="s">
        <v>898</v>
      </c>
      <c r="B68" s="9" t="s">
        <v>899</v>
      </c>
      <c r="C68" s="10"/>
      <c r="D68" s="147"/>
      <c r="E68" s="148"/>
      <c r="F68" s="148"/>
      <c r="G68" s="148"/>
      <c r="H68" s="148"/>
      <c r="I68" s="148"/>
      <c r="J68" s="148"/>
      <c r="K68" s="11"/>
      <c r="L68" s="11"/>
      <c r="M68" s="11"/>
      <c r="N68" s="11"/>
      <c r="O68" s="11"/>
      <c r="P68" s="11"/>
      <c r="Q68" s="148"/>
      <c r="R68" s="148"/>
      <c r="S68" s="148"/>
      <c r="T68" s="148"/>
      <c r="U68" s="149"/>
      <c r="V68" s="149"/>
      <c r="W68" s="148"/>
      <c r="X68" s="149"/>
      <c r="Y68" s="149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2" t="s">
        <v>900</v>
      </c>
      <c r="AT68" s="12" t="s">
        <v>901</v>
      </c>
      <c r="AU68" s="146"/>
    </row>
    <row r="69" spans="1:46" s="140" customFormat="1" ht="16.5" customHeight="1">
      <c r="A69" s="13">
        <v>64</v>
      </c>
      <c r="B69" s="14">
        <v>1053</v>
      </c>
      <c r="C69" s="15" t="s">
        <v>318</v>
      </c>
      <c r="D69" s="192" t="s">
        <v>934</v>
      </c>
      <c r="E69" s="193"/>
      <c r="F69" s="193"/>
      <c r="G69" s="193"/>
      <c r="H69" s="193"/>
      <c r="I69" s="193"/>
      <c r="J69" s="193"/>
      <c r="K69" s="193"/>
      <c r="L69" s="80"/>
      <c r="M69" s="80"/>
      <c r="N69" s="172"/>
      <c r="O69" s="16"/>
      <c r="P69" s="5"/>
      <c r="Q69" s="5"/>
      <c r="R69" s="5"/>
      <c r="S69" s="5"/>
      <c r="T69" s="17"/>
      <c r="U69" s="17"/>
      <c r="V69" s="143"/>
      <c r="W69" s="5"/>
      <c r="X69" s="18"/>
      <c r="Y69" s="19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1"/>
      <c r="AN69" s="22"/>
      <c r="AO69" s="23"/>
      <c r="AP69" s="44"/>
      <c r="AQ69" s="45"/>
      <c r="AR69" s="46"/>
      <c r="AS69" s="151">
        <f>ROUND(L70*(1+AQ78),0)</f>
        <v>319</v>
      </c>
      <c r="AT69" s="24" t="s">
        <v>903</v>
      </c>
    </row>
    <row r="70" spans="1:46" s="140" customFormat="1" ht="16.5" customHeight="1">
      <c r="A70" s="13">
        <v>64</v>
      </c>
      <c r="B70" s="14">
        <v>1054</v>
      </c>
      <c r="C70" s="15" t="s">
        <v>319</v>
      </c>
      <c r="D70" s="194"/>
      <c r="E70" s="195"/>
      <c r="F70" s="195"/>
      <c r="G70" s="195"/>
      <c r="H70" s="195"/>
      <c r="I70" s="195"/>
      <c r="J70" s="195"/>
      <c r="K70" s="195"/>
      <c r="L70" s="191">
        <v>255</v>
      </c>
      <c r="M70" s="191"/>
      <c r="N70" s="32" t="s">
        <v>905</v>
      </c>
      <c r="O70" s="33"/>
      <c r="P70" s="25"/>
      <c r="Q70" s="11"/>
      <c r="R70" s="11"/>
      <c r="S70" s="11"/>
      <c r="T70" s="26"/>
      <c r="U70" s="26"/>
      <c r="V70" s="148"/>
      <c r="W70" s="148"/>
      <c r="X70" s="148"/>
      <c r="Y70" s="152"/>
      <c r="Z70" s="27" t="s">
        <v>869</v>
      </c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28" t="s">
        <v>465</v>
      </c>
      <c r="AN70" s="188">
        <v>1</v>
      </c>
      <c r="AO70" s="189"/>
      <c r="AP70" s="47"/>
      <c r="AQ70" s="39"/>
      <c r="AR70" s="48"/>
      <c r="AS70" s="151">
        <f>ROUND(L70*AN70*(1+AQ78),0)</f>
        <v>319</v>
      </c>
      <c r="AT70" s="29"/>
    </row>
    <row r="71" spans="1:46" s="140" customFormat="1" ht="16.5" customHeight="1">
      <c r="A71" s="13">
        <v>64</v>
      </c>
      <c r="B71" s="14">
        <v>1055</v>
      </c>
      <c r="C71" s="15" t="s">
        <v>320</v>
      </c>
      <c r="D71" s="192" t="s">
        <v>935</v>
      </c>
      <c r="E71" s="193"/>
      <c r="F71" s="193"/>
      <c r="G71" s="193"/>
      <c r="H71" s="193"/>
      <c r="I71" s="193"/>
      <c r="J71" s="193"/>
      <c r="K71" s="193"/>
      <c r="L71" s="80"/>
      <c r="M71" s="80"/>
      <c r="N71" s="172"/>
      <c r="O71" s="16"/>
      <c r="P71" s="5"/>
      <c r="Q71" s="5"/>
      <c r="R71" s="5"/>
      <c r="S71" s="5"/>
      <c r="T71" s="17"/>
      <c r="U71" s="17"/>
      <c r="V71" s="143"/>
      <c r="W71" s="5"/>
      <c r="X71" s="18"/>
      <c r="Y71" s="19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1"/>
      <c r="AN71" s="22"/>
      <c r="AO71" s="23"/>
      <c r="AS71" s="151">
        <f>ROUND(L72*(1+AQ78),0)</f>
        <v>503</v>
      </c>
      <c r="AT71" s="29"/>
    </row>
    <row r="72" spans="1:46" s="140" customFormat="1" ht="16.5" customHeight="1">
      <c r="A72" s="13">
        <v>64</v>
      </c>
      <c r="B72" s="14">
        <v>1056</v>
      </c>
      <c r="C72" s="15" t="s">
        <v>321</v>
      </c>
      <c r="D72" s="194"/>
      <c r="E72" s="195"/>
      <c r="F72" s="195"/>
      <c r="G72" s="195"/>
      <c r="H72" s="195"/>
      <c r="I72" s="195"/>
      <c r="J72" s="195"/>
      <c r="K72" s="195"/>
      <c r="L72" s="191">
        <v>402</v>
      </c>
      <c r="M72" s="191"/>
      <c r="N72" s="32" t="s">
        <v>905</v>
      </c>
      <c r="O72" s="33"/>
      <c r="P72" s="25"/>
      <c r="Q72" s="11"/>
      <c r="R72" s="11"/>
      <c r="S72" s="11"/>
      <c r="T72" s="26"/>
      <c r="U72" s="26"/>
      <c r="V72" s="148"/>
      <c r="W72" s="148"/>
      <c r="X72" s="148"/>
      <c r="Y72" s="152"/>
      <c r="Z72" s="27" t="s">
        <v>869</v>
      </c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28" t="s">
        <v>465</v>
      </c>
      <c r="AN72" s="188">
        <v>1</v>
      </c>
      <c r="AO72" s="189"/>
      <c r="AS72" s="151">
        <f>ROUND(L72*AN72*(1+AQ78),0)</f>
        <v>503</v>
      </c>
      <c r="AT72" s="29"/>
    </row>
    <row r="73" spans="1:46" s="140" customFormat="1" ht="16.5" customHeight="1">
      <c r="A73" s="13">
        <v>64</v>
      </c>
      <c r="B73" s="14">
        <v>1057</v>
      </c>
      <c r="C73" s="15" t="s">
        <v>322</v>
      </c>
      <c r="D73" s="192" t="s">
        <v>937</v>
      </c>
      <c r="E73" s="193"/>
      <c r="F73" s="193"/>
      <c r="G73" s="193"/>
      <c r="H73" s="193"/>
      <c r="I73" s="193"/>
      <c r="J73" s="193"/>
      <c r="K73" s="193"/>
      <c r="L73" s="80"/>
      <c r="M73" s="80"/>
      <c r="N73" s="172"/>
      <c r="O73" s="16"/>
      <c r="P73" s="5"/>
      <c r="Q73" s="5"/>
      <c r="R73" s="5"/>
      <c r="S73" s="5"/>
      <c r="T73" s="17"/>
      <c r="U73" s="17"/>
      <c r="V73" s="143"/>
      <c r="W73" s="5"/>
      <c r="X73" s="18"/>
      <c r="Y73" s="19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1"/>
      <c r="AN73" s="22"/>
      <c r="AO73" s="23"/>
      <c r="AS73" s="151">
        <f>ROUND(L74*(1+AQ78),0)</f>
        <v>730</v>
      </c>
      <c r="AT73" s="29"/>
    </row>
    <row r="74" spans="1:46" s="140" customFormat="1" ht="16.5" customHeight="1">
      <c r="A74" s="13">
        <v>64</v>
      </c>
      <c r="B74" s="14">
        <v>1058</v>
      </c>
      <c r="C74" s="15" t="s">
        <v>323</v>
      </c>
      <c r="D74" s="194"/>
      <c r="E74" s="195"/>
      <c r="F74" s="195"/>
      <c r="G74" s="195"/>
      <c r="H74" s="195"/>
      <c r="I74" s="195"/>
      <c r="J74" s="195"/>
      <c r="K74" s="195"/>
      <c r="L74" s="191">
        <v>584</v>
      </c>
      <c r="M74" s="191"/>
      <c r="N74" s="32" t="s">
        <v>905</v>
      </c>
      <c r="O74" s="33"/>
      <c r="P74" s="25"/>
      <c r="Q74" s="11"/>
      <c r="R74" s="11"/>
      <c r="S74" s="11"/>
      <c r="T74" s="26"/>
      <c r="U74" s="26"/>
      <c r="V74" s="148"/>
      <c r="W74" s="148"/>
      <c r="X74" s="148"/>
      <c r="Y74" s="152"/>
      <c r="Z74" s="27" t="s">
        <v>869</v>
      </c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28" t="s">
        <v>465</v>
      </c>
      <c r="AN74" s="188">
        <v>1</v>
      </c>
      <c r="AO74" s="189"/>
      <c r="AS74" s="151">
        <f>ROUND(L74*AN74*(1+AQ78),0)</f>
        <v>730</v>
      </c>
      <c r="AT74" s="29"/>
    </row>
    <row r="75" spans="1:46" s="140" customFormat="1" ht="16.5" customHeight="1">
      <c r="A75" s="13">
        <v>64</v>
      </c>
      <c r="B75" s="14">
        <v>1059</v>
      </c>
      <c r="C75" s="15" t="s">
        <v>324</v>
      </c>
      <c r="D75" s="192" t="s">
        <v>938</v>
      </c>
      <c r="E75" s="193"/>
      <c r="F75" s="193"/>
      <c r="G75" s="193"/>
      <c r="H75" s="193"/>
      <c r="I75" s="193"/>
      <c r="J75" s="193"/>
      <c r="K75" s="193"/>
      <c r="L75" s="80"/>
      <c r="M75" s="80"/>
      <c r="N75" s="172"/>
      <c r="O75" s="16"/>
      <c r="P75" s="5"/>
      <c r="Q75" s="5"/>
      <c r="R75" s="5"/>
      <c r="S75" s="5"/>
      <c r="T75" s="17"/>
      <c r="U75" s="17"/>
      <c r="V75" s="143"/>
      <c r="W75" s="5"/>
      <c r="X75" s="18"/>
      <c r="Y75" s="19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1"/>
      <c r="AN75" s="22"/>
      <c r="AO75" s="23"/>
      <c r="AR75" s="155"/>
      <c r="AS75" s="151">
        <f>ROUND(L76*(1+AQ78),0)</f>
        <v>833</v>
      </c>
      <c r="AT75" s="29"/>
    </row>
    <row r="76" spans="1:46" s="140" customFormat="1" ht="16.5" customHeight="1">
      <c r="A76" s="13">
        <v>64</v>
      </c>
      <c r="B76" s="14">
        <v>1060</v>
      </c>
      <c r="C76" s="15" t="s">
        <v>325</v>
      </c>
      <c r="D76" s="194"/>
      <c r="E76" s="195"/>
      <c r="F76" s="195"/>
      <c r="G76" s="195"/>
      <c r="H76" s="195"/>
      <c r="I76" s="195"/>
      <c r="J76" s="195"/>
      <c r="K76" s="195"/>
      <c r="L76" s="191">
        <v>666</v>
      </c>
      <c r="M76" s="191"/>
      <c r="N76" s="32" t="s">
        <v>905</v>
      </c>
      <c r="O76" s="33"/>
      <c r="P76" s="25"/>
      <c r="Q76" s="11"/>
      <c r="R76" s="11"/>
      <c r="S76" s="11"/>
      <c r="T76" s="26"/>
      <c r="U76" s="26"/>
      <c r="V76" s="148"/>
      <c r="W76" s="148"/>
      <c r="X76" s="148"/>
      <c r="Y76" s="152"/>
      <c r="Z76" s="27" t="s">
        <v>869</v>
      </c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28" t="s">
        <v>465</v>
      </c>
      <c r="AN76" s="188">
        <v>1</v>
      </c>
      <c r="AO76" s="189"/>
      <c r="AP76" s="201" t="s">
        <v>936</v>
      </c>
      <c r="AQ76" s="202"/>
      <c r="AR76" s="203"/>
      <c r="AS76" s="151">
        <f>ROUND(L76*AN76*(1+AQ78),0)</f>
        <v>833</v>
      </c>
      <c r="AT76" s="29"/>
    </row>
    <row r="77" spans="1:46" s="140" customFormat="1" ht="16.5" customHeight="1">
      <c r="A77" s="13">
        <v>64</v>
      </c>
      <c r="B77" s="14">
        <v>1061</v>
      </c>
      <c r="C77" s="15" t="s">
        <v>326</v>
      </c>
      <c r="D77" s="192" t="s">
        <v>939</v>
      </c>
      <c r="E77" s="193"/>
      <c r="F77" s="193"/>
      <c r="G77" s="193"/>
      <c r="H77" s="193"/>
      <c r="I77" s="193"/>
      <c r="J77" s="193"/>
      <c r="K77" s="193"/>
      <c r="L77" s="172"/>
      <c r="M77" s="172"/>
      <c r="N77" s="172"/>
      <c r="O77" s="16"/>
      <c r="P77" s="5"/>
      <c r="Q77" s="5"/>
      <c r="R77" s="5"/>
      <c r="S77" s="5"/>
      <c r="T77" s="17"/>
      <c r="U77" s="17"/>
      <c r="V77" s="143"/>
      <c r="W77" s="5"/>
      <c r="X77" s="18"/>
      <c r="Y77" s="19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1"/>
      <c r="AN77" s="22"/>
      <c r="AO77" s="23"/>
      <c r="AP77" s="201"/>
      <c r="AQ77" s="202"/>
      <c r="AR77" s="203"/>
      <c r="AS77" s="151">
        <f>ROUND(L78*(1+AQ78),0)</f>
        <v>938</v>
      </c>
      <c r="AT77" s="29"/>
    </row>
    <row r="78" spans="1:46" s="140" customFormat="1" ht="16.5" customHeight="1">
      <c r="A78" s="13">
        <v>64</v>
      </c>
      <c r="B78" s="14">
        <v>1062</v>
      </c>
      <c r="C78" s="15" t="s">
        <v>327</v>
      </c>
      <c r="D78" s="194"/>
      <c r="E78" s="195"/>
      <c r="F78" s="195"/>
      <c r="G78" s="195"/>
      <c r="H78" s="195"/>
      <c r="I78" s="195"/>
      <c r="J78" s="195"/>
      <c r="K78" s="195"/>
      <c r="L78" s="191">
        <v>750</v>
      </c>
      <c r="M78" s="191"/>
      <c r="N78" s="32" t="s">
        <v>905</v>
      </c>
      <c r="O78" s="33"/>
      <c r="P78" s="25"/>
      <c r="Q78" s="11"/>
      <c r="R78" s="11"/>
      <c r="S78" s="11"/>
      <c r="T78" s="26"/>
      <c r="U78" s="26"/>
      <c r="V78" s="148"/>
      <c r="W78" s="148"/>
      <c r="X78" s="148"/>
      <c r="Y78" s="152"/>
      <c r="Z78" s="27" t="s">
        <v>869</v>
      </c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28" t="s">
        <v>465</v>
      </c>
      <c r="AN78" s="188">
        <v>1</v>
      </c>
      <c r="AO78" s="189"/>
      <c r="AP78" s="52" t="s">
        <v>930</v>
      </c>
      <c r="AQ78" s="199">
        <v>0.25</v>
      </c>
      <c r="AR78" s="200"/>
      <c r="AS78" s="151">
        <f>ROUND(L78*AN78*(1+AQ78),0)</f>
        <v>938</v>
      </c>
      <c r="AT78" s="29"/>
    </row>
    <row r="79" spans="1:46" s="140" customFormat="1" ht="16.5" customHeight="1">
      <c r="A79" s="13">
        <v>64</v>
      </c>
      <c r="B79" s="14">
        <v>1063</v>
      </c>
      <c r="C79" s="15" t="s">
        <v>328</v>
      </c>
      <c r="D79" s="192" t="s">
        <v>940</v>
      </c>
      <c r="E79" s="193"/>
      <c r="F79" s="193"/>
      <c r="G79" s="193"/>
      <c r="H79" s="193"/>
      <c r="I79" s="193"/>
      <c r="J79" s="193"/>
      <c r="K79" s="193"/>
      <c r="L79" s="172"/>
      <c r="M79" s="172"/>
      <c r="N79" s="172"/>
      <c r="O79" s="16"/>
      <c r="P79" s="5"/>
      <c r="Q79" s="5"/>
      <c r="R79" s="5"/>
      <c r="S79" s="5"/>
      <c r="T79" s="17"/>
      <c r="U79" s="17"/>
      <c r="V79" s="143"/>
      <c r="W79" s="5"/>
      <c r="X79" s="18"/>
      <c r="Y79" s="19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117"/>
      <c r="AR79" s="54" t="s">
        <v>931</v>
      </c>
      <c r="AS79" s="151">
        <f>ROUND(L80*(1+AQ78),0)</f>
        <v>1041</v>
      </c>
      <c r="AT79" s="29"/>
    </row>
    <row r="80" spans="1:46" s="140" customFormat="1" ht="16.5" customHeight="1">
      <c r="A80" s="13">
        <v>64</v>
      </c>
      <c r="B80" s="14">
        <v>1064</v>
      </c>
      <c r="C80" s="15" t="s">
        <v>329</v>
      </c>
      <c r="D80" s="194"/>
      <c r="E80" s="195"/>
      <c r="F80" s="195"/>
      <c r="G80" s="195"/>
      <c r="H80" s="195"/>
      <c r="I80" s="195"/>
      <c r="J80" s="195"/>
      <c r="K80" s="195"/>
      <c r="L80" s="191">
        <v>833</v>
      </c>
      <c r="M80" s="191"/>
      <c r="N80" s="32" t="s">
        <v>905</v>
      </c>
      <c r="O80" s="33"/>
      <c r="P80" s="25"/>
      <c r="Q80" s="11"/>
      <c r="R80" s="11"/>
      <c r="S80" s="11"/>
      <c r="T80" s="26"/>
      <c r="U80" s="26"/>
      <c r="V80" s="148"/>
      <c r="W80" s="148"/>
      <c r="X80" s="148"/>
      <c r="Y80" s="152"/>
      <c r="Z80" s="27" t="s">
        <v>869</v>
      </c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28" t="s">
        <v>465</v>
      </c>
      <c r="AN80" s="188">
        <v>1</v>
      </c>
      <c r="AO80" s="188"/>
      <c r="AP80" s="156"/>
      <c r="AQ80" s="146"/>
      <c r="AR80" s="155"/>
      <c r="AS80" s="151">
        <f>ROUND(L80*AN80*(1+AQ78),0)</f>
        <v>1041</v>
      </c>
      <c r="AT80" s="29"/>
    </row>
    <row r="81" spans="1:46" s="140" customFormat="1" ht="16.5" customHeight="1">
      <c r="A81" s="13">
        <v>64</v>
      </c>
      <c r="B81" s="14">
        <v>1065</v>
      </c>
      <c r="C81" s="15" t="s">
        <v>330</v>
      </c>
      <c r="D81" s="192" t="s">
        <v>941</v>
      </c>
      <c r="E81" s="193"/>
      <c r="F81" s="193"/>
      <c r="G81" s="193"/>
      <c r="H81" s="193"/>
      <c r="I81" s="193"/>
      <c r="J81" s="193"/>
      <c r="K81" s="193"/>
      <c r="L81" s="172"/>
      <c r="M81" s="172"/>
      <c r="N81" s="172"/>
      <c r="O81" s="16"/>
      <c r="P81" s="5"/>
      <c r="Q81" s="5"/>
      <c r="R81" s="5"/>
      <c r="S81" s="5"/>
      <c r="T81" s="17"/>
      <c r="U81" s="17"/>
      <c r="V81" s="143"/>
      <c r="W81" s="5"/>
      <c r="X81" s="18"/>
      <c r="Y81" s="19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1"/>
      <c r="AN81" s="22"/>
      <c r="AO81" s="22"/>
      <c r="AP81" s="156"/>
      <c r="AQ81" s="146"/>
      <c r="AR81" s="155"/>
      <c r="AS81" s="151">
        <f>ROUND(L82*(1+AQ78),0)</f>
        <v>1145</v>
      </c>
      <c r="AT81" s="29"/>
    </row>
    <row r="82" spans="1:46" s="140" customFormat="1" ht="16.5" customHeight="1">
      <c r="A82" s="13">
        <v>64</v>
      </c>
      <c r="B82" s="14">
        <v>1066</v>
      </c>
      <c r="C82" s="15" t="s">
        <v>331</v>
      </c>
      <c r="D82" s="194"/>
      <c r="E82" s="195"/>
      <c r="F82" s="195"/>
      <c r="G82" s="195"/>
      <c r="H82" s="195"/>
      <c r="I82" s="195"/>
      <c r="J82" s="195"/>
      <c r="K82" s="195"/>
      <c r="L82" s="191">
        <v>916</v>
      </c>
      <c r="M82" s="191"/>
      <c r="N82" s="32" t="s">
        <v>905</v>
      </c>
      <c r="O82" s="33"/>
      <c r="P82" s="25"/>
      <c r="Q82" s="11"/>
      <c r="R82" s="11"/>
      <c r="S82" s="11"/>
      <c r="T82" s="26"/>
      <c r="U82" s="26"/>
      <c r="V82" s="148"/>
      <c r="W82" s="148"/>
      <c r="X82" s="148"/>
      <c r="Y82" s="152"/>
      <c r="Z82" s="27" t="s">
        <v>869</v>
      </c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28" t="s">
        <v>465</v>
      </c>
      <c r="AN82" s="188">
        <v>1</v>
      </c>
      <c r="AO82" s="188"/>
      <c r="AP82" s="156"/>
      <c r="AQ82" s="146"/>
      <c r="AR82" s="155"/>
      <c r="AS82" s="151">
        <f>ROUND(L82*AN82*(1+AQ78),0)</f>
        <v>1145</v>
      </c>
      <c r="AT82" s="29"/>
    </row>
    <row r="83" spans="1:46" s="140" customFormat="1" ht="16.5" customHeight="1">
      <c r="A83" s="13">
        <v>64</v>
      </c>
      <c r="B83" s="14">
        <v>1067</v>
      </c>
      <c r="C83" s="15" t="s">
        <v>332</v>
      </c>
      <c r="D83" s="192" t="s">
        <v>942</v>
      </c>
      <c r="E83" s="193"/>
      <c r="F83" s="193"/>
      <c r="G83" s="193"/>
      <c r="H83" s="193"/>
      <c r="I83" s="193"/>
      <c r="J83" s="193"/>
      <c r="K83" s="193"/>
      <c r="L83" s="172"/>
      <c r="M83" s="172"/>
      <c r="N83" s="80"/>
      <c r="O83" s="175"/>
      <c r="P83" s="5"/>
      <c r="Q83" s="5"/>
      <c r="R83" s="5"/>
      <c r="S83" s="5"/>
      <c r="T83" s="17"/>
      <c r="U83" s="17"/>
      <c r="V83" s="143"/>
      <c r="W83" s="5"/>
      <c r="X83" s="18"/>
      <c r="Y83" s="19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1"/>
      <c r="AN83" s="22"/>
      <c r="AO83" s="22"/>
      <c r="AP83" s="156"/>
      <c r="AQ83" s="146"/>
      <c r="AR83" s="155"/>
      <c r="AS83" s="151">
        <f>ROUND(L84*(1+AQ78),0)</f>
        <v>1249</v>
      </c>
      <c r="AT83" s="29"/>
    </row>
    <row r="84" spans="1:46" s="140" customFormat="1" ht="16.5" customHeight="1">
      <c r="A84" s="13">
        <v>64</v>
      </c>
      <c r="B84" s="14">
        <v>1068</v>
      </c>
      <c r="C84" s="15" t="s">
        <v>333</v>
      </c>
      <c r="D84" s="194"/>
      <c r="E84" s="195"/>
      <c r="F84" s="195"/>
      <c r="G84" s="195"/>
      <c r="H84" s="195"/>
      <c r="I84" s="195"/>
      <c r="J84" s="195"/>
      <c r="K84" s="195"/>
      <c r="L84" s="191">
        <v>999</v>
      </c>
      <c r="M84" s="191"/>
      <c r="N84" s="32" t="s">
        <v>905</v>
      </c>
      <c r="O84" s="33"/>
      <c r="P84" s="25"/>
      <c r="Q84" s="11"/>
      <c r="R84" s="11"/>
      <c r="S84" s="11"/>
      <c r="T84" s="26"/>
      <c r="U84" s="26"/>
      <c r="V84" s="148"/>
      <c r="W84" s="148"/>
      <c r="X84" s="148"/>
      <c r="Y84" s="152"/>
      <c r="Z84" s="27" t="s">
        <v>869</v>
      </c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28" t="s">
        <v>465</v>
      </c>
      <c r="AN84" s="188">
        <v>1</v>
      </c>
      <c r="AO84" s="188"/>
      <c r="AP84" s="156"/>
      <c r="AQ84" s="146"/>
      <c r="AR84" s="155"/>
      <c r="AS84" s="151">
        <f>ROUND(L84*AN84*(1+AQ78),0)</f>
        <v>1249</v>
      </c>
      <c r="AT84" s="29"/>
    </row>
    <row r="85" spans="1:46" s="140" customFormat="1" ht="16.5" customHeight="1">
      <c r="A85" s="13">
        <v>64</v>
      </c>
      <c r="B85" s="14">
        <v>1069</v>
      </c>
      <c r="C85" s="15" t="s">
        <v>334</v>
      </c>
      <c r="D85" s="192" t="s">
        <v>943</v>
      </c>
      <c r="E85" s="193"/>
      <c r="F85" s="193"/>
      <c r="G85" s="193"/>
      <c r="H85" s="193"/>
      <c r="I85" s="193"/>
      <c r="J85" s="193"/>
      <c r="K85" s="193"/>
      <c r="L85" s="172"/>
      <c r="M85" s="172"/>
      <c r="N85" s="172"/>
      <c r="O85" s="16"/>
      <c r="P85" s="5"/>
      <c r="Q85" s="5"/>
      <c r="R85" s="5"/>
      <c r="S85" s="5"/>
      <c r="T85" s="17"/>
      <c r="U85" s="17"/>
      <c r="V85" s="143"/>
      <c r="W85" s="5"/>
      <c r="X85" s="18"/>
      <c r="Y85" s="19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1"/>
      <c r="AN85" s="22"/>
      <c r="AO85" s="22"/>
      <c r="AP85" s="156"/>
      <c r="AQ85" s="146"/>
      <c r="AR85" s="155"/>
      <c r="AS85" s="151">
        <f>ROUND(L86*(1+AQ78),0)</f>
        <v>1353</v>
      </c>
      <c r="AT85" s="29"/>
    </row>
    <row r="86" spans="1:46" s="140" customFormat="1" ht="16.5" customHeight="1">
      <c r="A86" s="13">
        <v>64</v>
      </c>
      <c r="B86" s="14">
        <v>1070</v>
      </c>
      <c r="C86" s="15" t="s">
        <v>335</v>
      </c>
      <c r="D86" s="194"/>
      <c r="E86" s="195"/>
      <c r="F86" s="195"/>
      <c r="G86" s="195"/>
      <c r="H86" s="195"/>
      <c r="I86" s="195"/>
      <c r="J86" s="195"/>
      <c r="K86" s="195"/>
      <c r="L86" s="190">
        <v>1082</v>
      </c>
      <c r="M86" s="190"/>
      <c r="N86" s="11" t="s">
        <v>905</v>
      </c>
      <c r="O86" s="10"/>
      <c r="P86" s="25"/>
      <c r="Q86" s="11"/>
      <c r="R86" s="11"/>
      <c r="S86" s="11"/>
      <c r="T86" s="26"/>
      <c r="U86" s="26"/>
      <c r="V86" s="148"/>
      <c r="W86" s="148"/>
      <c r="X86" s="148"/>
      <c r="Y86" s="152"/>
      <c r="Z86" s="27" t="s">
        <v>869</v>
      </c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28" t="s">
        <v>465</v>
      </c>
      <c r="AN86" s="188">
        <v>1</v>
      </c>
      <c r="AO86" s="188"/>
      <c r="AP86" s="147"/>
      <c r="AQ86" s="148"/>
      <c r="AR86" s="152"/>
      <c r="AS86" s="154">
        <f>ROUND(L86*AN86*(1+AQ78),0)</f>
        <v>1353</v>
      </c>
      <c r="AT86" s="98"/>
    </row>
    <row r="87" ht="16.5" customHeight="1">
      <c r="A87" s="1"/>
    </row>
    <row r="88" spans="1:46" s="140" customFormat="1" ht="16.5" customHeight="1">
      <c r="A88" s="37"/>
      <c r="B88" s="37"/>
      <c r="C88" s="32"/>
      <c r="D88" s="32"/>
      <c r="E88" s="32"/>
      <c r="F88" s="32"/>
      <c r="G88" s="32"/>
      <c r="H88" s="32"/>
      <c r="I88" s="38"/>
      <c r="J88" s="38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5"/>
      <c r="V88" s="35"/>
      <c r="W88" s="32"/>
      <c r="X88" s="39"/>
      <c r="Y88" s="40"/>
      <c r="Z88" s="32"/>
      <c r="AA88" s="32"/>
      <c r="AB88" s="32"/>
      <c r="AC88" s="39"/>
      <c r="AD88" s="40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41"/>
      <c r="AT88" s="146"/>
    </row>
    <row r="89" spans="1:46" s="140" customFormat="1" ht="16.5" customHeight="1">
      <c r="A89" s="37"/>
      <c r="B89" s="37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5"/>
      <c r="V89" s="35"/>
      <c r="W89" s="32"/>
      <c r="X89" s="35"/>
      <c r="Y89" s="40"/>
      <c r="Z89" s="32"/>
      <c r="AA89" s="32"/>
      <c r="AB89" s="32"/>
      <c r="AC89" s="39"/>
      <c r="AD89" s="40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41"/>
      <c r="AT89" s="146"/>
    </row>
    <row r="90" spans="1:46" s="140" customFormat="1" ht="16.5" customHeight="1">
      <c r="A90" s="37"/>
      <c r="B90" s="37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5"/>
      <c r="V90" s="35"/>
      <c r="W90" s="32"/>
      <c r="X90" s="35"/>
      <c r="Y90" s="40"/>
      <c r="Z90" s="32"/>
      <c r="AA90" s="32"/>
      <c r="AB90" s="32"/>
      <c r="AC90" s="42"/>
      <c r="AD90" s="4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41"/>
      <c r="AT90" s="146"/>
    </row>
    <row r="91" spans="1:46" s="140" customFormat="1" ht="16.5" customHeight="1">
      <c r="A91" s="37"/>
      <c r="B91" s="37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43"/>
      <c r="U91" s="157"/>
      <c r="V91" s="157"/>
      <c r="W91" s="146"/>
      <c r="X91" s="157"/>
      <c r="Y91" s="40"/>
      <c r="Z91" s="32"/>
      <c r="AA91" s="32"/>
      <c r="AB91" s="32"/>
      <c r="AC91" s="39"/>
      <c r="AD91" s="40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41"/>
      <c r="AT91" s="146"/>
    </row>
    <row r="92" spans="1:46" s="140" customFormat="1" ht="16.5" customHeight="1">
      <c r="A92" s="37"/>
      <c r="B92" s="37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5"/>
      <c r="U92" s="39"/>
      <c r="V92" s="40"/>
      <c r="W92" s="32"/>
      <c r="X92" s="35"/>
      <c r="Y92" s="40"/>
      <c r="Z92" s="32"/>
      <c r="AA92" s="32"/>
      <c r="AB92" s="32"/>
      <c r="AC92" s="39"/>
      <c r="AD92" s="40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41"/>
      <c r="AT92" s="146"/>
    </row>
    <row r="93" spans="1:46" s="140" customFormat="1" ht="16.5" customHeight="1">
      <c r="A93" s="37"/>
      <c r="B93" s="37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5"/>
      <c r="V93" s="40"/>
      <c r="W93" s="32"/>
      <c r="X93" s="35"/>
      <c r="Y93" s="40"/>
      <c r="Z93" s="32"/>
      <c r="AA93" s="32"/>
      <c r="AB93" s="32"/>
      <c r="AC93" s="42"/>
      <c r="AD93" s="4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41"/>
      <c r="AT93" s="146"/>
    </row>
    <row r="94" spans="1:46" s="140" customFormat="1" ht="16.5" customHeight="1">
      <c r="A94" s="37"/>
      <c r="B94" s="37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5"/>
      <c r="V94" s="40"/>
      <c r="W94" s="32"/>
      <c r="X94" s="39"/>
      <c r="Y94" s="40"/>
      <c r="Z94" s="32"/>
      <c r="AA94" s="32"/>
      <c r="AB94" s="32"/>
      <c r="AC94" s="39"/>
      <c r="AD94" s="40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41"/>
      <c r="AT94" s="146"/>
    </row>
  </sheetData>
  <sheetProtection/>
  <mergeCells count="109">
    <mergeCell ref="D83:K84"/>
    <mergeCell ref="L84:M84"/>
    <mergeCell ref="AN84:AO84"/>
    <mergeCell ref="D85:K86"/>
    <mergeCell ref="L86:M86"/>
    <mergeCell ref="AN86:AO86"/>
    <mergeCell ref="D79:K80"/>
    <mergeCell ref="L80:M80"/>
    <mergeCell ref="AN80:AO80"/>
    <mergeCell ref="D81:K82"/>
    <mergeCell ref="L82:M82"/>
    <mergeCell ref="AN82:AO82"/>
    <mergeCell ref="AP76:AR77"/>
    <mergeCell ref="D77:K78"/>
    <mergeCell ref="L78:M78"/>
    <mergeCell ref="AN78:AO78"/>
    <mergeCell ref="AQ78:AR78"/>
    <mergeCell ref="D73:K74"/>
    <mergeCell ref="L74:M74"/>
    <mergeCell ref="AN74:AO74"/>
    <mergeCell ref="D75:K76"/>
    <mergeCell ref="L76:M76"/>
    <mergeCell ref="AN76:AO76"/>
    <mergeCell ref="D69:K70"/>
    <mergeCell ref="L70:M70"/>
    <mergeCell ref="AN70:AO70"/>
    <mergeCell ref="D71:K72"/>
    <mergeCell ref="L72:M72"/>
    <mergeCell ref="AN72:AO72"/>
    <mergeCell ref="D60:K61"/>
    <mergeCell ref="L61:M61"/>
    <mergeCell ref="AN61:AO61"/>
    <mergeCell ref="D62:K63"/>
    <mergeCell ref="L63:M63"/>
    <mergeCell ref="AN63:AO63"/>
    <mergeCell ref="AP56:AR57"/>
    <mergeCell ref="L57:M57"/>
    <mergeCell ref="AN57:AO57"/>
    <mergeCell ref="D58:K59"/>
    <mergeCell ref="AQ58:AR58"/>
    <mergeCell ref="L59:M59"/>
    <mergeCell ref="AN59:AO59"/>
    <mergeCell ref="D54:K55"/>
    <mergeCell ref="L55:M55"/>
    <mergeCell ref="AN55:AO55"/>
    <mergeCell ref="D56:K57"/>
    <mergeCell ref="D31:I32"/>
    <mergeCell ref="D39:I40"/>
    <mergeCell ref="D37:I38"/>
    <mergeCell ref="D35:I36"/>
    <mergeCell ref="D33:I34"/>
    <mergeCell ref="D47:J48"/>
    <mergeCell ref="D45:J46"/>
    <mergeCell ref="D43:I44"/>
    <mergeCell ref="D41:I42"/>
    <mergeCell ref="D7:K8"/>
    <mergeCell ref="D29:I30"/>
    <mergeCell ref="D27:I28"/>
    <mergeCell ref="D25:I26"/>
    <mergeCell ref="D23:I24"/>
    <mergeCell ref="D21:I22"/>
    <mergeCell ref="D19:I20"/>
    <mergeCell ref="D17:I18"/>
    <mergeCell ref="D15:K16"/>
    <mergeCell ref="D13:J14"/>
    <mergeCell ref="D11:K12"/>
    <mergeCell ref="D9:K10"/>
    <mergeCell ref="AQ48:AR48"/>
    <mergeCell ref="L48:M48"/>
    <mergeCell ref="AQ46:AR46"/>
    <mergeCell ref="L46:M46"/>
    <mergeCell ref="AQ44:AR44"/>
    <mergeCell ref="L44:M44"/>
    <mergeCell ref="AQ42:AR42"/>
    <mergeCell ref="L42:M42"/>
    <mergeCell ref="AQ40:AR40"/>
    <mergeCell ref="L40:M40"/>
    <mergeCell ref="AQ38:AR38"/>
    <mergeCell ref="L38:M38"/>
    <mergeCell ref="AQ36:AR36"/>
    <mergeCell ref="L36:M36"/>
    <mergeCell ref="AQ34:AR34"/>
    <mergeCell ref="L34:M34"/>
    <mergeCell ref="AQ32:AR32"/>
    <mergeCell ref="L32:M32"/>
    <mergeCell ref="AQ30:AR30"/>
    <mergeCell ref="L30:M30"/>
    <mergeCell ref="AQ28:AR28"/>
    <mergeCell ref="L28:M28"/>
    <mergeCell ref="AQ26:AR26"/>
    <mergeCell ref="L26:M26"/>
    <mergeCell ref="AQ24:AR24"/>
    <mergeCell ref="L24:M24"/>
    <mergeCell ref="AQ22:AR22"/>
    <mergeCell ref="L22:M22"/>
    <mergeCell ref="AQ20:AR20"/>
    <mergeCell ref="L20:M20"/>
    <mergeCell ref="AQ18:AR18"/>
    <mergeCell ref="L18:M18"/>
    <mergeCell ref="AQ16:AR16"/>
    <mergeCell ref="L16:M16"/>
    <mergeCell ref="AQ14:AR14"/>
    <mergeCell ref="L14:M14"/>
    <mergeCell ref="L8:M8"/>
    <mergeCell ref="AQ8:AR8"/>
    <mergeCell ref="AQ12:AR12"/>
    <mergeCell ref="L12:M12"/>
    <mergeCell ref="L10:M10"/>
    <mergeCell ref="AQ10:AR10"/>
  </mergeCells>
  <printOptions horizontalCentered="1" verticalCentered="1"/>
  <pageMargins left="0.3937007874015748" right="0.3937007874015748" top="0.3937007874015748" bottom="0.3937007874015748" header="0.5118110236220472" footer="0.31496062992125984"/>
  <pageSetup blackAndWhite="1" firstPageNumber="15" useFirstPageNumber="1" horizontalDpi="600" verticalDpi="600" orientation="portrait" paperSize="9" scale="50" r:id="rId1"/>
  <headerFooter alignWithMargins="0">
    <oddFooter>&amp;C&amp;"ＦＡ 丸ゴシックＭ,標準"&amp;P</oddFooter>
  </headerFooter>
  <rowBreaks count="1" manualBreakCount="1">
    <brk id="87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AU49"/>
  <sheetViews>
    <sheetView zoomScaleSheetLayoutView="75" workbookViewId="0" topLeftCell="A1">
      <selection activeCell="AS31" sqref="AS31"/>
    </sheetView>
  </sheetViews>
  <sheetFormatPr defaultColWidth="9.00390625" defaultRowHeight="16.5" customHeight="1"/>
  <cols>
    <col min="1" max="1" width="4.625" style="138" customWidth="1"/>
    <col min="2" max="2" width="7.625" style="138" customWidth="1"/>
    <col min="3" max="3" width="35.625" style="2" customWidth="1"/>
    <col min="4" max="10" width="2.375" style="138" customWidth="1"/>
    <col min="11" max="11" width="2.375" style="2" customWidth="1"/>
    <col min="12" max="13" width="3.125" style="2" customWidth="1"/>
    <col min="14" max="16" width="2.375" style="2" customWidth="1"/>
    <col min="17" max="20" width="2.375" style="138" customWidth="1"/>
    <col min="21" max="22" width="2.375" style="139" customWidth="1"/>
    <col min="23" max="23" width="2.375" style="138" customWidth="1"/>
    <col min="24" max="25" width="2.375" style="139" customWidth="1"/>
    <col min="26" max="44" width="2.375" style="138" customWidth="1"/>
    <col min="45" max="46" width="8.625" style="138" customWidth="1"/>
    <col min="47" max="47" width="2.75390625" style="138" customWidth="1"/>
    <col min="48" max="16384" width="9.00390625" style="138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spans="1:13" ht="16.5" customHeight="1">
      <c r="A4" s="1"/>
      <c r="B4" s="130" t="s">
        <v>518</v>
      </c>
      <c r="C4" s="53"/>
      <c r="D4" s="140"/>
      <c r="E4" s="140"/>
      <c r="F4" s="140"/>
      <c r="G4" s="140"/>
      <c r="H4" s="140"/>
      <c r="I4" s="140"/>
      <c r="J4" s="140"/>
      <c r="K4" s="53"/>
      <c r="L4" s="53"/>
      <c r="M4" s="53"/>
    </row>
    <row r="5" spans="1:47" s="140" customFormat="1" ht="16.5" customHeight="1">
      <c r="A5" s="3" t="s">
        <v>464</v>
      </c>
      <c r="B5" s="141"/>
      <c r="C5" s="4" t="s">
        <v>894</v>
      </c>
      <c r="D5" s="142"/>
      <c r="E5" s="143"/>
      <c r="F5" s="143"/>
      <c r="G5" s="143"/>
      <c r="H5" s="143"/>
      <c r="I5" s="143"/>
      <c r="J5" s="143"/>
      <c r="K5" s="5"/>
      <c r="L5" s="5"/>
      <c r="M5" s="5"/>
      <c r="N5" s="5"/>
      <c r="O5" s="5"/>
      <c r="P5" s="5"/>
      <c r="Q5" s="145"/>
      <c r="R5" s="145"/>
      <c r="S5" s="145"/>
      <c r="T5" s="55"/>
      <c r="U5" s="145"/>
      <c r="V5" s="145"/>
      <c r="W5" s="145"/>
      <c r="X5" s="145" t="s">
        <v>895</v>
      </c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3"/>
      <c r="AL5" s="143"/>
      <c r="AM5" s="143"/>
      <c r="AN5" s="143"/>
      <c r="AO5" s="143"/>
      <c r="AP5" s="143"/>
      <c r="AQ5" s="143"/>
      <c r="AR5" s="143"/>
      <c r="AS5" s="7" t="s">
        <v>896</v>
      </c>
      <c r="AT5" s="7" t="s">
        <v>897</v>
      </c>
      <c r="AU5" s="146"/>
    </row>
    <row r="6" spans="1:47" s="140" customFormat="1" ht="16.5" customHeight="1">
      <c r="A6" s="8" t="s">
        <v>898</v>
      </c>
      <c r="B6" s="9" t="s">
        <v>899</v>
      </c>
      <c r="C6" s="10"/>
      <c r="D6" s="147"/>
      <c r="E6" s="148"/>
      <c r="F6" s="148"/>
      <c r="G6" s="148"/>
      <c r="H6" s="148"/>
      <c r="I6" s="148"/>
      <c r="J6" s="148"/>
      <c r="K6" s="11"/>
      <c r="L6" s="11"/>
      <c r="M6" s="11"/>
      <c r="N6" s="11"/>
      <c r="O6" s="11"/>
      <c r="P6" s="11"/>
      <c r="Q6" s="148"/>
      <c r="R6" s="148"/>
      <c r="S6" s="148"/>
      <c r="T6" s="148"/>
      <c r="U6" s="149"/>
      <c r="V6" s="149"/>
      <c r="W6" s="148"/>
      <c r="X6" s="149"/>
      <c r="Y6" s="149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2" t="s">
        <v>900</v>
      </c>
      <c r="AT6" s="12" t="s">
        <v>901</v>
      </c>
      <c r="AU6" s="146"/>
    </row>
    <row r="7" spans="1:46" s="140" customFormat="1" ht="16.5" customHeight="1">
      <c r="A7" s="13">
        <v>64</v>
      </c>
      <c r="B7" s="14">
        <v>1071</v>
      </c>
      <c r="C7" s="15" t="s">
        <v>336</v>
      </c>
      <c r="D7" s="192" t="s">
        <v>944</v>
      </c>
      <c r="E7" s="193"/>
      <c r="F7" s="193"/>
      <c r="G7" s="193"/>
      <c r="H7" s="193"/>
      <c r="I7" s="193"/>
      <c r="J7" s="193"/>
      <c r="K7" s="193"/>
      <c r="L7" s="80"/>
      <c r="M7" s="80"/>
      <c r="N7" s="172"/>
      <c r="O7" s="16"/>
      <c r="P7" s="5"/>
      <c r="Q7" s="5"/>
      <c r="R7" s="5"/>
      <c r="S7" s="5"/>
      <c r="T7" s="17"/>
      <c r="U7" s="17"/>
      <c r="V7" s="143"/>
      <c r="W7" s="5"/>
      <c r="X7" s="18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3"/>
      <c r="AP7" s="44"/>
      <c r="AQ7" s="45"/>
      <c r="AR7" s="46"/>
      <c r="AS7" s="151">
        <f>ROUND(L8*(1+AQ19),0)</f>
        <v>383</v>
      </c>
      <c r="AT7" s="24" t="s">
        <v>903</v>
      </c>
    </row>
    <row r="8" spans="1:46" s="140" customFormat="1" ht="16.5" customHeight="1">
      <c r="A8" s="13">
        <v>64</v>
      </c>
      <c r="B8" s="14">
        <v>1072</v>
      </c>
      <c r="C8" s="15" t="s">
        <v>337</v>
      </c>
      <c r="D8" s="194"/>
      <c r="E8" s="195"/>
      <c r="F8" s="195"/>
      <c r="G8" s="195"/>
      <c r="H8" s="195"/>
      <c r="I8" s="195"/>
      <c r="J8" s="195"/>
      <c r="K8" s="195"/>
      <c r="L8" s="191">
        <v>255</v>
      </c>
      <c r="M8" s="191"/>
      <c r="N8" s="32" t="s">
        <v>905</v>
      </c>
      <c r="O8" s="33"/>
      <c r="P8" s="25"/>
      <c r="Q8" s="11"/>
      <c r="R8" s="11"/>
      <c r="S8" s="11"/>
      <c r="T8" s="26"/>
      <c r="U8" s="26"/>
      <c r="V8" s="148"/>
      <c r="W8" s="148"/>
      <c r="X8" s="148"/>
      <c r="Y8" s="152"/>
      <c r="Z8" s="27" t="s">
        <v>869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28" t="s">
        <v>465</v>
      </c>
      <c r="AN8" s="188">
        <v>1</v>
      </c>
      <c r="AO8" s="189"/>
      <c r="AP8" s="47"/>
      <c r="AQ8" s="39"/>
      <c r="AR8" s="48"/>
      <c r="AS8" s="151">
        <f>ROUND(L8*AN8*(1+AQ19),0)</f>
        <v>383</v>
      </c>
      <c r="AT8" s="29"/>
    </row>
    <row r="9" spans="1:46" s="140" customFormat="1" ht="16.5" customHeight="1">
      <c r="A9" s="13">
        <v>64</v>
      </c>
      <c r="B9" s="14">
        <v>1073</v>
      </c>
      <c r="C9" s="15" t="s">
        <v>338</v>
      </c>
      <c r="D9" s="192" t="s">
        <v>945</v>
      </c>
      <c r="E9" s="193"/>
      <c r="F9" s="193"/>
      <c r="G9" s="193"/>
      <c r="H9" s="193"/>
      <c r="I9" s="193"/>
      <c r="J9" s="193"/>
      <c r="K9" s="193"/>
      <c r="L9" s="80"/>
      <c r="M9" s="80"/>
      <c r="N9" s="172"/>
      <c r="O9" s="16"/>
      <c r="P9" s="5"/>
      <c r="Q9" s="5"/>
      <c r="R9" s="5"/>
      <c r="S9" s="5"/>
      <c r="T9" s="17"/>
      <c r="U9" s="17"/>
      <c r="V9" s="143"/>
      <c r="W9" s="5"/>
      <c r="X9" s="18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1"/>
      <c r="AN9" s="22"/>
      <c r="AO9" s="23"/>
      <c r="AS9" s="151">
        <f>ROUND(L10*(1+AQ19),0)</f>
        <v>603</v>
      </c>
      <c r="AT9" s="29"/>
    </row>
    <row r="10" spans="1:46" s="140" customFormat="1" ht="16.5" customHeight="1">
      <c r="A10" s="13">
        <v>64</v>
      </c>
      <c r="B10" s="14">
        <v>1074</v>
      </c>
      <c r="C10" s="15" t="s">
        <v>339</v>
      </c>
      <c r="D10" s="194"/>
      <c r="E10" s="195"/>
      <c r="F10" s="195"/>
      <c r="G10" s="195"/>
      <c r="H10" s="195"/>
      <c r="I10" s="195"/>
      <c r="J10" s="195"/>
      <c r="K10" s="195"/>
      <c r="L10" s="191">
        <v>402</v>
      </c>
      <c r="M10" s="191"/>
      <c r="N10" s="32" t="s">
        <v>905</v>
      </c>
      <c r="O10" s="33"/>
      <c r="P10" s="25"/>
      <c r="Q10" s="11"/>
      <c r="R10" s="11"/>
      <c r="S10" s="11"/>
      <c r="T10" s="26"/>
      <c r="U10" s="26"/>
      <c r="V10" s="148"/>
      <c r="W10" s="148"/>
      <c r="X10" s="148"/>
      <c r="Y10" s="152"/>
      <c r="Z10" s="27" t="s">
        <v>869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28" t="s">
        <v>465</v>
      </c>
      <c r="AN10" s="188">
        <v>1</v>
      </c>
      <c r="AO10" s="189"/>
      <c r="AS10" s="151">
        <f>ROUND(L10*AN10*(1+AQ19),0)</f>
        <v>603</v>
      </c>
      <c r="AT10" s="29"/>
    </row>
    <row r="11" spans="1:46" s="140" customFormat="1" ht="16.5" customHeight="1">
      <c r="A11" s="13">
        <v>64</v>
      </c>
      <c r="B11" s="14">
        <v>1075</v>
      </c>
      <c r="C11" s="15" t="s">
        <v>340</v>
      </c>
      <c r="D11" s="192" t="s">
        <v>947</v>
      </c>
      <c r="E11" s="193"/>
      <c r="F11" s="193"/>
      <c r="G11" s="193"/>
      <c r="H11" s="193"/>
      <c r="I11" s="193"/>
      <c r="J11" s="193"/>
      <c r="K11" s="193"/>
      <c r="L11" s="80"/>
      <c r="M11" s="80"/>
      <c r="N11" s="172"/>
      <c r="O11" s="16"/>
      <c r="P11" s="5"/>
      <c r="Q11" s="5"/>
      <c r="R11" s="5"/>
      <c r="S11" s="5"/>
      <c r="T11" s="17"/>
      <c r="U11" s="17"/>
      <c r="V11" s="143"/>
      <c r="W11" s="5"/>
      <c r="X11" s="18"/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1"/>
      <c r="AN11" s="22"/>
      <c r="AO11" s="23"/>
      <c r="AS11" s="151">
        <f>ROUND(L12*(1+AQ19),0)</f>
        <v>876</v>
      </c>
      <c r="AT11" s="29"/>
    </row>
    <row r="12" spans="1:46" s="140" customFormat="1" ht="16.5" customHeight="1">
      <c r="A12" s="13">
        <v>64</v>
      </c>
      <c r="B12" s="14">
        <v>1076</v>
      </c>
      <c r="C12" s="15" t="s">
        <v>341</v>
      </c>
      <c r="D12" s="194"/>
      <c r="E12" s="195"/>
      <c r="F12" s="195"/>
      <c r="G12" s="195"/>
      <c r="H12" s="195"/>
      <c r="I12" s="195"/>
      <c r="J12" s="195"/>
      <c r="K12" s="195"/>
      <c r="L12" s="191">
        <v>584</v>
      </c>
      <c r="M12" s="191"/>
      <c r="N12" s="32" t="s">
        <v>905</v>
      </c>
      <c r="O12" s="33"/>
      <c r="P12" s="25"/>
      <c r="Q12" s="11"/>
      <c r="R12" s="11"/>
      <c r="S12" s="11"/>
      <c r="T12" s="26"/>
      <c r="U12" s="26"/>
      <c r="V12" s="148"/>
      <c r="W12" s="148"/>
      <c r="X12" s="148"/>
      <c r="Y12" s="152"/>
      <c r="Z12" s="27" t="s">
        <v>869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28" t="s">
        <v>465</v>
      </c>
      <c r="AN12" s="188">
        <v>1</v>
      </c>
      <c r="AO12" s="189"/>
      <c r="AS12" s="151">
        <f>ROUND(L12*AN12*(1+AQ19),0)</f>
        <v>876</v>
      </c>
      <c r="AT12" s="29"/>
    </row>
    <row r="13" spans="1:46" s="140" customFormat="1" ht="16.5" customHeight="1">
      <c r="A13" s="13">
        <v>64</v>
      </c>
      <c r="B13" s="14">
        <v>1077</v>
      </c>
      <c r="C13" s="15" t="s">
        <v>342</v>
      </c>
      <c r="D13" s="192" t="s">
        <v>948</v>
      </c>
      <c r="E13" s="193"/>
      <c r="F13" s="193"/>
      <c r="G13" s="193"/>
      <c r="H13" s="193"/>
      <c r="I13" s="193"/>
      <c r="J13" s="193"/>
      <c r="K13" s="193"/>
      <c r="L13" s="80"/>
      <c r="M13" s="80"/>
      <c r="N13" s="172"/>
      <c r="O13" s="16"/>
      <c r="P13" s="5"/>
      <c r="Q13" s="5"/>
      <c r="R13" s="5"/>
      <c r="S13" s="5"/>
      <c r="T13" s="17"/>
      <c r="U13" s="17"/>
      <c r="V13" s="143"/>
      <c r="W13" s="5"/>
      <c r="X13" s="18"/>
      <c r="Y13" s="1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1"/>
      <c r="AN13" s="22"/>
      <c r="AO13" s="23"/>
      <c r="AR13" s="155"/>
      <c r="AS13" s="151">
        <f>ROUND(L14*(1+AQ19),0)</f>
        <v>999</v>
      </c>
      <c r="AT13" s="29"/>
    </row>
    <row r="14" spans="1:46" s="140" customFormat="1" ht="16.5" customHeight="1">
      <c r="A14" s="13">
        <v>64</v>
      </c>
      <c r="B14" s="14">
        <v>1078</v>
      </c>
      <c r="C14" s="15" t="s">
        <v>343</v>
      </c>
      <c r="D14" s="194"/>
      <c r="E14" s="195"/>
      <c r="F14" s="195"/>
      <c r="G14" s="195"/>
      <c r="H14" s="195"/>
      <c r="I14" s="195"/>
      <c r="J14" s="195"/>
      <c r="K14" s="195"/>
      <c r="L14" s="191">
        <v>666</v>
      </c>
      <c r="M14" s="191"/>
      <c r="N14" s="32" t="s">
        <v>905</v>
      </c>
      <c r="O14" s="33"/>
      <c r="P14" s="25"/>
      <c r="Q14" s="11"/>
      <c r="R14" s="11"/>
      <c r="S14" s="11"/>
      <c r="T14" s="26"/>
      <c r="U14" s="26"/>
      <c r="V14" s="148"/>
      <c r="W14" s="148"/>
      <c r="X14" s="148"/>
      <c r="Y14" s="152"/>
      <c r="Z14" s="27" t="s">
        <v>869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28" t="s">
        <v>465</v>
      </c>
      <c r="AN14" s="188">
        <v>1</v>
      </c>
      <c r="AO14" s="189"/>
      <c r="AS14" s="151">
        <f>ROUND(L14*AN14*(1+AQ19),0)</f>
        <v>999</v>
      </c>
      <c r="AT14" s="29"/>
    </row>
    <row r="15" spans="1:46" s="140" customFormat="1" ht="16.5" customHeight="1">
      <c r="A15" s="13">
        <v>64</v>
      </c>
      <c r="B15" s="14">
        <v>1079</v>
      </c>
      <c r="C15" s="15" t="s">
        <v>344</v>
      </c>
      <c r="D15" s="192" t="s">
        <v>949</v>
      </c>
      <c r="E15" s="193"/>
      <c r="F15" s="193"/>
      <c r="G15" s="193"/>
      <c r="H15" s="193"/>
      <c r="I15" s="193"/>
      <c r="J15" s="193"/>
      <c r="K15" s="193"/>
      <c r="L15" s="172"/>
      <c r="M15" s="172"/>
      <c r="N15" s="172"/>
      <c r="O15" s="16"/>
      <c r="P15" s="5"/>
      <c r="Q15" s="5"/>
      <c r="R15" s="5"/>
      <c r="S15" s="5"/>
      <c r="T15" s="17"/>
      <c r="U15" s="17"/>
      <c r="V15" s="143"/>
      <c r="W15" s="5"/>
      <c r="X15" s="18"/>
      <c r="Y15" s="1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1"/>
      <c r="AN15" s="22"/>
      <c r="AO15" s="23"/>
      <c r="AP15" s="49"/>
      <c r="AQ15" s="50"/>
      <c r="AR15" s="51"/>
      <c r="AS15" s="151">
        <f>ROUND(L16*(1+AQ19),0)</f>
        <v>1125</v>
      </c>
      <c r="AT15" s="29"/>
    </row>
    <row r="16" spans="1:46" s="140" customFormat="1" ht="16.5" customHeight="1">
      <c r="A16" s="13">
        <v>64</v>
      </c>
      <c r="B16" s="14">
        <v>1080</v>
      </c>
      <c r="C16" s="15" t="s">
        <v>345</v>
      </c>
      <c r="D16" s="194"/>
      <c r="E16" s="195"/>
      <c r="F16" s="195"/>
      <c r="G16" s="195"/>
      <c r="H16" s="195"/>
      <c r="I16" s="195"/>
      <c r="J16" s="195"/>
      <c r="K16" s="195"/>
      <c r="L16" s="191">
        <v>750</v>
      </c>
      <c r="M16" s="191"/>
      <c r="N16" s="32" t="s">
        <v>905</v>
      </c>
      <c r="O16" s="33"/>
      <c r="P16" s="25"/>
      <c r="Q16" s="11"/>
      <c r="R16" s="11"/>
      <c r="S16" s="11"/>
      <c r="T16" s="26"/>
      <c r="U16" s="26"/>
      <c r="V16" s="148"/>
      <c r="W16" s="148"/>
      <c r="X16" s="148"/>
      <c r="Y16" s="152"/>
      <c r="Z16" s="27" t="s">
        <v>869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28" t="s">
        <v>465</v>
      </c>
      <c r="AN16" s="188">
        <v>1</v>
      </c>
      <c r="AO16" s="189"/>
      <c r="AP16" s="47"/>
      <c r="AQ16" s="39"/>
      <c r="AR16" s="48"/>
      <c r="AS16" s="151">
        <f>ROUND(L16*AN16*(1+AQ19),0)</f>
        <v>1125</v>
      </c>
      <c r="AT16" s="29"/>
    </row>
    <row r="17" spans="1:46" s="140" customFormat="1" ht="16.5" customHeight="1">
      <c r="A17" s="13">
        <v>64</v>
      </c>
      <c r="B17" s="14">
        <v>1081</v>
      </c>
      <c r="C17" s="15" t="s">
        <v>346</v>
      </c>
      <c r="D17" s="192" t="s">
        <v>950</v>
      </c>
      <c r="E17" s="193"/>
      <c r="F17" s="193"/>
      <c r="G17" s="193"/>
      <c r="H17" s="193"/>
      <c r="I17" s="193"/>
      <c r="J17" s="193"/>
      <c r="K17" s="193"/>
      <c r="L17" s="172"/>
      <c r="M17" s="172"/>
      <c r="N17" s="172"/>
      <c r="O17" s="16"/>
      <c r="P17" s="5"/>
      <c r="Q17" s="5"/>
      <c r="R17" s="5"/>
      <c r="S17" s="5"/>
      <c r="T17" s="17"/>
      <c r="U17" s="17"/>
      <c r="V17" s="143"/>
      <c r="W17" s="5"/>
      <c r="X17" s="18"/>
      <c r="Y17" s="1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1"/>
      <c r="AN17" s="22"/>
      <c r="AO17" s="23"/>
      <c r="AP17" s="201" t="s">
        <v>946</v>
      </c>
      <c r="AQ17" s="202"/>
      <c r="AR17" s="203"/>
      <c r="AS17" s="151">
        <f>ROUND(L18*(1+AQ19),0)</f>
        <v>1250</v>
      </c>
      <c r="AT17" s="29"/>
    </row>
    <row r="18" spans="1:46" s="140" customFormat="1" ht="16.5" customHeight="1">
      <c r="A18" s="13">
        <v>64</v>
      </c>
      <c r="B18" s="14">
        <v>1082</v>
      </c>
      <c r="C18" s="15" t="s">
        <v>347</v>
      </c>
      <c r="D18" s="194"/>
      <c r="E18" s="195"/>
      <c r="F18" s="195"/>
      <c r="G18" s="195"/>
      <c r="H18" s="195"/>
      <c r="I18" s="195"/>
      <c r="J18" s="195"/>
      <c r="K18" s="195"/>
      <c r="L18" s="191">
        <v>833</v>
      </c>
      <c r="M18" s="191"/>
      <c r="N18" s="32" t="s">
        <v>905</v>
      </c>
      <c r="O18" s="33"/>
      <c r="P18" s="25"/>
      <c r="Q18" s="11"/>
      <c r="R18" s="11"/>
      <c r="S18" s="11"/>
      <c r="T18" s="26"/>
      <c r="U18" s="26"/>
      <c r="V18" s="148"/>
      <c r="W18" s="148"/>
      <c r="X18" s="148"/>
      <c r="Y18" s="152"/>
      <c r="Z18" s="27" t="s">
        <v>869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28" t="s">
        <v>465</v>
      </c>
      <c r="AN18" s="188">
        <v>1</v>
      </c>
      <c r="AO18" s="189"/>
      <c r="AP18" s="201"/>
      <c r="AQ18" s="202"/>
      <c r="AR18" s="203"/>
      <c r="AS18" s="151">
        <f>ROUND(L18*AN18*(1+AQ19),0)</f>
        <v>1250</v>
      </c>
      <c r="AT18" s="29"/>
    </row>
    <row r="19" spans="1:46" s="140" customFormat="1" ht="16.5" customHeight="1">
      <c r="A19" s="13">
        <v>64</v>
      </c>
      <c r="B19" s="14">
        <v>1083</v>
      </c>
      <c r="C19" s="15" t="s">
        <v>348</v>
      </c>
      <c r="D19" s="192" t="s">
        <v>951</v>
      </c>
      <c r="E19" s="193"/>
      <c r="F19" s="193"/>
      <c r="G19" s="193"/>
      <c r="H19" s="193"/>
      <c r="I19" s="193"/>
      <c r="J19" s="193"/>
      <c r="K19" s="193"/>
      <c r="L19" s="172"/>
      <c r="M19" s="172"/>
      <c r="N19" s="172"/>
      <c r="O19" s="16"/>
      <c r="P19" s="5"/>
      <c r="Q19" s="5"/>
      <c r="R19" s="5"/>
      <c r="S19" s="5"/>
      <c r="T19" s="17"/>
      <c r="U19" s="17"/>
      <c r="V19" s="143"/>
      <c r="W19" s="5"/>
      <c r="X19" s="18"/>
      <c r="Y19" s="19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1"/>
      <c r="AN19" s="22"/>
      <c r="AO19" s="23"/>
      <c r="AP19" s="52" t="s">
        <v>930</v>
      </c>
      <c r="AQ19" s="199">
        <v>0.5</v>
      </c>
      <c r="AR19" s="200"/>
      <c r="AS19" s="151">
        <f>ROUND(L20*(1+AQ19),0)</f>
        <v>1374</v>
      </c>
      <c r="AT19" s="29"/>
    </row>
    <row r="20" spans="1:46" s="140" customFormat="1" ht="16.5" customHeight="1">
      <c r="A20" s="13">
        <v>64</v>
      </c>
      <c r="B20" s="14">
        <v>1084</v>
      </c>
      <c r="C20" s="15" t="s">
        <v>349</v>
      </c>
      <c r="D20" s="194"/>
      <c r="E20" s="195"/>
      <c r="F20" s="195"/>
      <c r="G20" s="195"/>
      <c r="H20" s="195"/>
      <c r="I20" s="195"/>
      <c r="J20" s="195"/>
      <c r="K20" s="195"/>
      <c r="L20" s="191">
        <v>916</v>
      </c>
      <c r="M20" s="191"/>
      <c r="N20" s="32" t="s">
        <v>905</v>
      </c>
      <c r="O20" s="33"/>
      <c r="P20" s="25"/>
      <c r="Q20" s="11"/>
      <c r="R20" s="11"/>
      <c r="S20" s="11"/>
      <c r="T20" s="26"/>
      <c r="U20" s="26"/>
      <c r="V20" s="148"/>
      <c r="W20" s="148"/>
      <c r="X20" s="148"/>
      <c r="Y20" s="152"/>
      <c r="Z20" s="27" t="s">
        <v>869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28" t="s">
        <v>465</v>
      </c>
      <c r="AN20" s="188">
        <v>1</v>
      </c>
      <c r="AO20" s="189"/>
      <c r="AR20" s="54" t="s">
        <v>931</v>
      </c>
      <c r="AS20" s="151">
        <f>ROUND(L20*AN20*(1+AQ19),0)</f>
        <v>1374</v>
      </c>
      <c r="AT20" s="29"/>
    </row>
    <row r="21" spans="1:46" s="140" customFormat="1" ht="16.5" customHeight="1">
      <c r="A21" s="13">
        <v>64</v>
      </c>
      <c r="B21" s="14">
        <v>1085</v>
      </c>
      <c r="C21" s="15" t="s">
        <v>350</v>
      </c>
      <c r="D21" s="192" t="s">
        <v>952</v>
      </c>
      <c r="E21" s="193"/>
      <c r="F21" s="193"/>
      <c r="G21" s="193"/>
      <c r="H21" s="193"/>
      <c r="I21" s="193"/>
      <c r="J21" s="193"/>
      <c r="K21" s="193"/>
      <c r="L21" s="172"/>
      <c r="M21" s="172"/>
      <c r="N21" s="172"/>
      <c r="O21" s="16"/>
      <c r="P21" s="5"/>
      <c r="Q21" s="5"/>
      <c r="R21" s="5"/>
      <c r="S21" s="5"/>
      <c r="T21" s="17"/>
      <c r="U21" s="17"/>
      <c r="V21" s="143"/>
      <c r="W21" s="5"/>
      <c r="X21" s="18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1"/>
      <c r="AN21" s="22"/>
      <c r="AO21" s="23"/>
      <c r="AP21" s="47"/>
      <c r="AQ21" s="39"/>
      <c r="AR21" s="48"/>
      <c r="AS21" s="151">
        <f>ROUND(L22*(1+AQ19),0)</f>
        <v>1499</v>
      </c>
      <c r="AT21" s="29"/>
    </row>
    <row r="22" spans="1:46" s="140" customFormat="1" ht="16.5" customHeight="1">
      <c r="A22" s="13">
        <v>64</v>
      </c>
      <c r="B22" s="14">
        <v>1086</v>
      </c>
      <c r="C22" s="15" t="s">
        <v>351</v>
      </c>
      <c r="D22" s="194"/>
      <c r="E22" s="195"/>
      <c r="F22" s="195"/>
      <c r="G22" s="195"/>
      <c r="H22" s="195"/>
      <c r="I22" s="195"/>
      <c r="J22" s="195"/>
      <c r="K22" s="195"/>
      <c r="L22" s="191">
        <v>999</v>
      </c>
      <c r="M22" s="191"/>
      <c r="N22" s="32" t="s">
        <v>905</v>
      </c>
      <c r="O22" s="33"/>
      <c r="P22" s="25"/>
      <c r="Q22" s="11"/>
      <c r="R22" s="11"/>
      <c r="S22" s="11"/>
      <c r="T22" s="26"/>
      <c r="U22" s="26"/>
      <c r="V22" s="148"/>
      <c r="W22" s="148"/>
      <c r="X22" s="148"/>
      <c r="Y22" s="152"/>
      <c r="Z22" s="27" t="s">
        <v>869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 t="s">
        <v>465</v>
      </c>
      <c r="AN22" s="188">
        <v>1</v>
      </c>
      <c r="AO22" s="189"/>
      <c r="AP22" s="56"/>
      <c r="AQ22" s="57"/>
      <c r="AR22" s="58"/>
      <c r="AS22" s="151">
        <f>ROUND(L22*AN22*(1+AQ19),0)</f>
        <v>1499</v>
      </c>
      <c r="AT22" s="29"/>
    </row>
    <row r="23" spans="1:46" s="140" customFormat="1" ht="16.5" customHeight="1">
      <c r="A23" s="13">
        <v>64</v>
      </c>
      <c r="B23" s="14">
        <v>1087</v>
      </c>
      <c r="C23" s="15" t="s">
        <v>352</v>
      </c>
      <c r="D23" s="192" t="s">
        <v>953</v>
      </c>
      <c r="E23" s="193"/>
      <c r="F23" s="193"/>
      <c r="G23" s="193"/>
      <c r="H23" s="193"/>
      <c r="I23" s="193"/>
      <c r="J23" s="193"/>
      <c r="K23" s="193"/>
      <c r="L23" s="172"/>
      <c r="M23" s="172"/>
      <c r="N23" s="172"/>
      <c r="O23" s="16"/>
      <c r="P23" s="5"/>
      <c r="Q23" s="5"/>
      <c r="R23" s="5"/>
      <c r="S23" s="5"/>
      <c r="T23" s="17"/>
      <c r="U23" s="17"/>
      <c r="V23" s="143"/>
      <c r="W23" s="5"/>
      <c r="X23" s="18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1"/>
      <c r="AN23" s="22"/>
      <c r="AO23" s="23"/>
      <c r="AP23" s="56"/>
      <c r="AQ23" s="57"/>
      <c r="AR23" s="58"/>
      <c r="AS23" s="151">
        <f>ROUND(L24*(1+AQ19),0)</f>
        <v>1623</v>
      </c>
      <c r="AT23" s="29"/>
    </row>
    <row r="24" spans="1:46" s="140" customFormat="1" ht="16.5" customHeight="1">
      <c r="A24" s="13">
        <v>64</v>
      </c>
      <c r="B24" s="14">
        <v>1088</v>
      </c>
      <c r="C24" s="15" t="s">
        <v>353</v>
      </c>
      <c r="D24" s="194"/>
      <c r="E24" s="195"/>
      <c r="F24" s="195"/>
      <c r="G24" s="195"/>
      <c r="H24" s="195"/>
      <c r="I24" s="195"/>
      <c r="J24" s="195"/>
      <c r="K24" s="195"/>
      <c r="L24" s="190">
        <v>1082</v>
      </c>
      <c r="M24" s="190"/>
      <c r="N24" s="32" t="s">
        <v>905</v>
      </c>
      <c r="O24" s="33"/>
      <c r="P24" s="25"/>
      <c r="Q24" s="11"/>
      <c r="R24" s="11"/>
      <c r="S24" s="11"/>
      <c r="T24" s="26"/>
      <c r="U24" s="26"/>
      <c r="V24" s="148"/>
      <c r="W24" s="148"/>
      <c r="X24" s="148"/>
      <c r="Y24" s="152"/>
      <c r="Z24" s="27" t="s">
        <v>869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 t="s">
        <v>465</v>
      </c>
      <c r="AN24" s="188">
        <v>1</v>
      </c>
      <c r="AO24" s="189"/>
      <c r="AP24" s="52"/>
      <c r="AQ24" s="39"/>
      <c r="AR24" s="48"/>
      <c r="AS24" s="151">
        <f>ROUND(L24*AN24*(1+AQ19),0)</f>
        <v>1623</v>
      </c>
      <c r="AT24" s="29"/>
    </row>
    <row r="25" spans="1:46" s="140" customFormat="1" ht="16.5" customHeight="1">
      <c r="A25" s="13">
        <v>64</v>
      </c>
      <c r="B25" s="14">
        <v>1089</v>
      </c>
      <c r="C25" s="15" t="s">
        <v>354</v>
      </c>
      <c r="D25" s="192" t="s">
        <v>954</v>
      </c>
      <c r="E25" s="193"/>
      <c r="F25" s="193"/>
      <c r="G25" s="193"/>
      <c r="H25" s="193"/>
      <c r="I25" s="193"/>
      <c r="J25" s="193"/>
      <c r="K25" s="193"/>
      <c r="L25" s="172"/>
      <c r="M25" s="172"/>
      <c r="N25" s="172"/>
      <c r="O25" s="16"/>
      <c r="P25" s="5"/>
      <c r="Q25" s="5"/>
      <c r="R25" s="5"/>
      <c r="S25" s="5"/>
      <c r="T25" s="17"/>
      <c r="U25" s="17"/>
      <c r="V25" s="143"/>
      <c r="W25" s="5"/>
      <c r="X25" s="18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1"/>
      <c r="AN25" s="22"/>
      <c r="AO25" s="23"/>
      <c r="AP25" s="156"/>
      <c r="AQ25" s="146"/>
      <c r="AR25" s="155"/>
      <c r="AS25" s="151">
        <f>ROUND(L26*(1+AQ19),0)</f>
        <v>1748</v>
      </c>
      <c r="AT25" s="29"/>
    </row>
    <row r="26" spans="1:46" s="140" customFormat="1" ht="16.5" customHeight="1">
      <c r="A26" s="13">
        <v>64</v>
      </c>
      <c r="B26" s="14">
        <v>1090</v>
      </c>
      <c r="C26" s="15" t="s">
        <v>355</v>
      </c>
      <c r="D26" s="194"/>
      <c r="E26" s="195"/>
      <c r="F26" s="195"/>
      <c r="G26" s="195"/>
      <c r="H26" s="195"/>
      <c r="I26" s="195"/>
      <c r="J26" s="195"/>
      <c r="K26" s="195"/>
      <c r="L26" s="190">
        <v>1165</v>
      </c>
      <c r="M26" s="190"/>
      <c r="N26" s="32" t="s">
        <v>905</v>
      </c>
      <c r="O26" s="33"/>
      <c r="P26" s="25"/>
      <c r="Q26" s="11"/>
      <c r="R26" s="11"/>
      <c r="S26" s="11"/>
      <c r="T26" s="26"/>
      <c r="U26" s="26"/>
      <c r="V26" s="148"/>
      <c r="W26" s="148"/>
      <c r="X26" s="148"/>
      <c r="Y26" s="152"/>
      <c r="Z26" s="27" t="s">
        <v>869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 t="s">
        <v>465</v>
      </c>
      <c r="AN26" s="188">
        <v>1</v>
      </c>
      <c r="AO26" s="189"/>
      <c r="AP26" s="156"/>
      <c r="AQ26" s="146"/>
      <c r="AR26" s="155"/>
      <c r="AS26" s="151">
        <f>ROUND(L26*AN26*(1+AQ19),0)</f>
        <v>1748</v>
      </c>
      <c r="AT26" s="29"/>
    </row>
    <row r="27" spans="1:46" s="140" customFormat="1" ht="16.5" customHeight="1">
      <c r="A27" s="13">
        <v>64</v>
      </c>
      <c r="B27" s="14">
        <v>1091</v>
      </c>
      <c r="C27" s="15" t="s">
        <v>356</v>
      </c>
      <c r="D27" s="192" t="s">
        <v>955</v>
      </c>
      <c r="E27" s="193"/>
      <c r="F27" s="193"/>
      <c r="G27" s="193"/>
      <c r="H27" s="193"/>
      <c r="I27" s="193"/>
      <c r="J27" s="193"/>
      <c r="K27" s="193"/>
      <c r="L27" s="172"/>
      <c r="M27" s="172"/>
      <c r="N27" s="172"/>
      <c r="O27" s="16"/>
      <c r="P27" s="5"/>
      <c r="Q27" s="5"/>
      <c r="R27" s="5"/>
      <c r="S27" s="5"/>
      <c r="T27" s="17"/>
      <c r="U27" s="17"/>
      <c r="V27" s="143"/>
      <c r="W27" s="5"/>
      <c r="X27" s="18"/>
      <c r="Y27" s="1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1"/>
      <c r="AN27" s="22"/>
      <c r="AO27" s="23"/>
      <c r="AP27" s="47"/>
      <c r="AQ27" s="39"/>
      <c r="AR27" s="48"/>
      <c r="AS27" s="151">
        <f>ROUND(L28*(1+AQ19),0)</f>
        <v>1872</v>
      </c>
      <c r="AT27" s="29"/>
    </row>
    <row r="28" spans="1:46" s="140" customFormat="1" ht="16.5" customHeight="1">
      <c r="A28" s="13">
        <v>64</v>
      </c>
      <c r="B28" s="14">
        <v>1092</v>
      </c>
      <c r="C28" s="15" t="s">
        <v>357</v>
      </c>
      <c r="D28" s="194"/>
      <c r="E28" s="195"/>
      <c r="F28" s="195"/>
      <c r="G28" s="195"/>
      <c r="H28" s="195"/>
      <c r="I28" s="195"/>
      <c r="J28" s="195"/>
      <c r="K28" s="195"/>
      <c r="L28" s="190">
        <v>1248</v>
      </c>
      <c r="M28" s="190"/>
      <c r="N28" s="32" t="s">
        <v>905</v>
      </c>
      <c r="O28" s="33"/>
      <c r="P28" s="25"/>
      <c r="Q28" s="11"/>
      <c r="R28" s="11"/>
      <c r="S28" s="11"/>
      <c r="T28" s="26"/>
      <c r="U28" s="26"/>
      <c r="V28" s="148"/>
      <c r="W28" s="148"/>
      <c r="X28" s="148"/>
      <c r="Y28" s="152"/>
      <c r="Z28" s="27" t="s">
        <v>869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 t="s">
        <v>465</v>
      </c>
      <c r="AN28" s="188">
        <v>1</v>
      </c>
      <c r="AO28" s="189"/>
      <c r="AP28" s="49"/>
      <c r="AQ28" s="50"/>
      <c r="AR28" s="51"/>
      <c r="AS28" s="151">
        <f>ROUND(L28*AN28*(1+AQ19),0)</f>
        <v>1872</v>
      </c>
      <c r="AT28" s="29"/>
    </row>
    <row r="29" spans="1:46" s="140" customFormat="1" ht="16.5" customHeight="1">
      <c r="A29" s="13">
        <v>64</v>
      </c>
      <c r="B29" s="14">
        <v>1093</v>
      </c>
      <c r="C29" s="15" t="s">
        <v>358</v>
      </c>
      <c r="D29" s="192" t="s">
        <v>956</v>
      </c>
      <c r="E29" s="193"/>
      <c r="F29" s="193"/>
      <c r="G29" s="193"/>
      <c r="H29" s="193"/>
      <c r="I29" s="193"/>
      <c r="J29" s="193"/>
      <c r="K29" s="193"/>
      <c r="L29" s="172"/>
      <c r="M29" s="172"/>
      <c r="N29" s="172"/>
      <c r="O29" s="16"/>
      <c r="P29" s="5"/>
      <c r="Q29" s="5"/>
      <c r="R29" s="5"/>
      <c r="S29" s="5"/>
      <c r="T29" s="17"/>
      <c r="U29" s="17"/>
      <c r="V29" s="143"/>
      <c r="W29" s="5"/>
      <c r="X29" s="18"/>
      <c r="Y29" s="1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1"/>
      <c r="AN29" s="22"/>
      <c r="AO29" s="23"/>
      <c r="AP29" s="47"/>
      <c r="AQ29" s="39"/>
      <c r="AR29" s="48"/>
      <c r="AS29" s="151">
        <f>ROUND(L30*(1+AQ19),0)</f>
        <v>1997</v>
      </c>
      <c r="AT29" s="29"/>
    </row>
    <row r="30" spans="1:46" s="140" customFormat="1" ht="16.5" customHeight="1">
      <c r="A30" s="13">
        <v>64</v>
      </c>
      <c r="B30" s="14">
        <v>1094</v>
      </c>
      <c r="C30" s="15" t="s">
        <v>359</v>
      </c>
      <c r="D30" s="194"/>
      <c r="E30" s="195"/>
      <c r="F30" s="195"/>
      <c r="G30" s="195"/>
      <c r="H30" s="195"/>
      <c r="I30" s="195"/>
      <c r="J30" s="195"/>
      <c r="K30" s="195"/>
      <c r="L30" s="190">
        <v>1331</v>
      </c>
      <c r="M30" s="190"/>
      <c r="N30" s="32" t="s">
        <v>905</v>
      </c>
      <c r="O30" s="33"/>
      <c r="P30" s="25"/>
      <c r="Q30" s="11"/>
      <c r="R30" s="11"/>
      <c r="S30" s="11"/>
      <c r="T30" s="26"/>
      <c r="U30" s="26"/>
      <c r="V30" s="148"/>
      <c r="W30" s="148"/>
      <c r="X30" s="148"/>
      <c r="Y30" s="152"/>
      <c r="Z30" s="27" t="s">
        <v>869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 t="s">
        <v>465</v>
      </c>
      <c r="AN30" s="188">
        <v>1</v>
      </c>
      <c r="AO30" s="189"/>
      <c r="AP30" s="52"/>
      <c r="AQ30" s="50"/>
      <c r="AR30" s="51"/>
      <c r="AS30" s="151">
        <f>ROUND(L30*AN30*(1+AQ19),0)</f>
        <v>1997</v>
      </c>
      <c r="AT30" s="29"/>
    </row>
    <row r="31" spans="1:46" s="140" customFormat="1" ht="16.5" customHeight="1">
      <c r="A31" s="13">
        <v>64</v>
      </c>
      <c r="B31" s="14">
        <v>1095</v>
      </c>
      <c r="C31" s="15" t="s">
        <v>360</v>
      </c>
      <c r="D31" s="192" t="s">
        <v>957</v>
      </c>
      <c r="E31" s="193"/>
      <c r="F31" s="193"/>
      <c r="G31" s="193"/>
      <c r="H31" s="193"/>
      <c r="I31" s="193"/>
      <c r="J31" s="193"/>
      <c r="K31" s="193"/>
      <c r="L31" s="172"/>
      <c r="M31" s="172"/>
      <c r="N31" s="172"/>
      <c r="O31" s="16"/>
      <c r="P31" s="5"/>
      <c r="Q31" s="5"/>
      <c r="R31" s="5"/>
      <c r="S31" s="5"/>
      <c r="T31" s="17"/>
      <c r="U31" s="17"/>
      <c r="V31" s="143"/>
      <c r="W31" s="5"/>
      <c r="X31" s="18"/>
      <c r="Y31" s="1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1"/>
      <c r="AN31" s="22"/>
      <c r="AO31" s="23"/>
      <c r="AP31" s="156"/>
      <c r="AQ31" s="146"/>
      <c r="AR31" s="155"/>
      <c r="AS31" s="151">
        <f>ROUND(L32*(1+AQ19),0)</f>
        <v>2121</v>
      </c>
      <c r="AT31" s="29"/>
    </row>
    <row r="32" spans="1:46" s="140" customFormat="1" ht="16.5" customHeight="1">
      <c r="A32" s="13">
        <v>64</v>
      </c>
      <c r="B32" s="14">
        <v>1096</v>
      </c>
      <c r="C32" s="15" t="s">
        <v>361</v>
      </c>
      <c r="D32" s="194"/>
      <c r="E32" s="195"/>
      <c r="F32" s="195"/>
      <c r="G32" s="195"/>
      <c r="H32" s="195"/>
      <c r="I32" s="195"/>
      <c r="J32" s="195"/>
      <c r="K32" s="195"/>
      <c r="L32" s="190">
        <v>1414</v>
      </c>
      <c r="M32" s="190"/>
      <c r="N32" s="11" t="s">
        <v>905</v>
      </c>
      <c r="O32" s="10"/>
      <c r="P32" s="25"/>
      <c r="Q32" s="11"/>
      <c r="R32" s="11"/>
      <c r="S32" s="11"/>
      <c r="T32" s="26"/>
      <c r="U32" s="26"/>
      <c r="V32" s="148"/>
      <c r="W32" s="148"/>
      <c r="X32" s="148"/>
      <c r="Y32" s="152"/>
      <c r="Z32" s="27" t="s">
        <v>869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 t="s">
        <v>465</v>
      </c>
      <c r="AN32" s="188">
        <v>1</v>
      </c>
      <c r="AO32" s="189"/>
      <c r="AP32" s="147"/>
      <c r="AQ32" s="148"/>
      <c r="AR32" s="152"/>
      <c r="AS32" s="154">
        <f>ROUND(L32*AN32*(1+AQ19),0)</f>
        <v>2121</v>
      </c>
      <c r="AT32" s="98"/>
    </row>
    <row r="33" spans="1:44" ht="16.5" customHeight="1">
      <c r="A33" s="1"/>
      <c r="AP33" s="146"/>
      <c r="AQ33" s="146"/>
      <c r="AR33" s="146"/>
    </row>
    <row r="34" spans="1:44" ht="16.5" customHeight="1">
      <c r="A34" s="1"/>
      <c r="AP34" s="146"/>
      <c r="AQ34" s="146"/>
      <c r="AR34" s="146"/>
    </row>
    <row r="35" spans="1:46" s="140" customFormat="1" ht="16.5" customHeight="1">
      <c r="A35" s="37"/>
      <c r="B35" s="37"/>
      <c r="C35" s="32"/>
      <c r="D35" s="32"/>
      <c r="E35" s="32"/>
      <c r="F35" s="32"/>
      <c r="G35" s="32"/>
      <c r="H35" s="32"/>
      <c r="I35" s="38"/>
      <c r="J35" s="38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5"/>
      <c r="V35" s="35"/>
      <c r="W35" s="32"/>
      <c r="X35" s="39"/>
      <c r="Y35" s="40"/>
      <c r="Z35" s="32"/>
      <c r="AA35" s="32"/>
      <c r="AB35" s="32"/>
      <c r="AC35" s="39"/>
      <c r="AD35" s="40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146"/>
      <c r="AQ35" s="146"/>
      <c r="AR35" s="146"/>
      <c r="AS35" s="41"/>
      <c r="AT35" s="146"/>
    </row>
    <row r="36" spans="1:46" s="140" customFormat="1" ht="16.5" customHeight="1">
      <c r="A36" s="37"/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5"/>
      <c r="V36" s="35"/>
      <c r="W36" s="32"/>
      <c r="X36" s="35"/>
      <c r="Y36" s="40"/>
      <c r="Z36" s="32"/>
      <c r="AA36" s="32"/>
      <c r="AB36" s="32"/>
      <c r="AC36" s="39"/>
      <c r="AD36" s="40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146"/>
      <c r="AQ36" s="146"/>
      <c r="AR36" s="146"/>
      <c r="AS36" s="41"/>
      <c r="AT36" s="146"/>
    </row>
    <row r="37" spans="1:46" s="140" customFormat="1" ht="16.5" customHeight="1">
      <c r="A37" s="37"/>
      <c r="B37" s="37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5"/>
      <c r="V37" s="35"/>
      <c r="W37" s="32"/>
      <c r="X37" s="35"/>
      <c r="Y37" s="40"/>
      <c r="Z37" s="32"/>
      <c r="AA37" s="32"/>
      <c r="AB37" s="32"/>
      <c r="AC37" s="42"/>
      <c r="AD37" s="4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146"/>
      <c r="AQ37" s="146"/>
      <c r="AR37" s="146"/>
      <c r="AS37" s="41"/>
      <c r="AT37" s="146"/>
    </row>
    <row r="38" spans="1:46" s="140" customFormat="1" ht="16.5" customHeight="1">
      <c r="A38" s="37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3"/>
      <c r="U38" s="157"/>
      <c r="V38" s="157"/>
      <c r="W38" s="146"/>
      <c r="X38" s="157"/>
      <c r="Y38" s="40"/>
      <c r="Z38" s="32"/>
      <c r="AA38" s="32"/>
      <c r="AB38" s="32"/>
      <c r="AC38" s="39"/>
      <c r="AD38" s="40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146"/>
      <c r="AQ38" s="146"/>
      <c r="AR38" s="146"/>
      <c r="AS38" s="41"/>
      <c r="AT38" s="146"/>
    </row>
    <row r="39" spans="1:46" s="140" customFormat="1" ht="16.5" customHeight="1">
      <c r="A39" s="37"/>
      <c r="B39" s="3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5"/>
      <c r="U39" s="39"/>
      <c r="V39" s="40"/>
      <c r="W39" s="32"/>
      <c r="X39" s="35"/>
      <c r="Y39" s="40"/>
      <c r="Z39" s="32"/>
      <c r="AA39" s="32"/>
      <c r="AB39" s="32"/>
      <c r="AC39" s="39"/>
      <c r="AD39" s="40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146"/>
      <c r="AQ39" s="146"/>
      <c r="AR39" s="146"/>
      <c r="AS39" s="41"/>
      <c r="AT39" s="146"/>
    </row>
    <row r="40" spans="1:46" s="140" customFormat="1" ht="16.5" customHeight="1">
      <c r="A40" s="37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5"/>
      <c r="V40" s="40"/>
      <c r="W40" s="32"/>
      <c r="X40" s="35"/>
      <c r="Y40" s="40"/>
      <c r="Z40" s="32"/>
      <c r="AA40" s="32"/>
      <c r="AB40" s="32"/>
      <c r="AC40" s="42"/>
      <c r="AD40" s="4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146"/>
      <c r="AQ40" s="146"/>
      <c r="AR40" s="146"/>
      <c r="AS40" s="41"/>
      <c r="AT40" s="146"/>
    </row>
    <row r="41" spans="1:46" s="140" customFormat="1" ht="16.5" customHeight="1">
      <c r="A41" s="37"/>
      <c r="B41" s="3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5"/>
      <c r="V41" s="40"/>
      <c r="W41" s="32"/>
      <c r="X41" s="39"/>
      <c r="Y41" s="40"/>
      <c r="Z41" s="32"/>
      <c r="AA41" s="32"/>
      <c r="AB41" s="32"/>
      <c r="AC41" s="39"/>
      <c r="AD41" s="40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146"/>
      <c r="AQ41" s="146"/>
      <c r="AR41" s="146"/>
      <c r="AS41" s="41"/>
      <c r="AT41" s="146"/>
    </row>
    <row r="42" spans="42:44" ht="16.5" customHeight="1">
      <c r="AP42" s="158"/>
      <c r="AQ42" s="158"/>
      <c r="AR42" s="158"/>
    </row>
    <row r="43" spans="42:44" ht="16.5" customHeight="1">
      <c r="AP43" s="34"/>
      <c r="AQ43" s="34"/>
      <c r="AR43" s="34"/>
    </row>
    <row r="44" spans="42:44" ht="16.5" customHeight="1">
      <c r="AP44" s="34"/>
      <c r="AQ44" s="34"/>
      <c r="AR44" s="34"/>
    </row>
    <row r="45" spans="42:44" ht="16.5" customHeight="1">
      <c r="AP45" s="32"/>
      <c r="AQ45" s="32"/>
      <c r="AR45" s="32"/>
    </row>
    <row r="46" spans="42:44" ht="16.5" customHeight="1">
      <c r="AP46" s="34"/>
      <c r="AQ46" s="34"/>
      <c r="AR46" s="34"/>
    </row>
    <row r="47" spans="42:44" ht="16.5" customHeight="1">
      <c r="AP47" s="34"/>
      <c r="AQ47" s="34"/>
      <c r="AR47" s="34"/>
    </row>
    <row r="48" spans="42:44" ht="16.5" customHeight="1">
      <c r="AP48" s="32"/>
      <c r="AQ48" s="32"/>
      <c r="AR48" s="32"/>
    </row>
    <row r="49" spans="42:44" ht="16.5" customHeight="1">
      <c r="AP49" s="34"/>
      <c r="AQ49" s="34"/>
      <c r="AR49" s="34"/>
    </row>
  </sheetData>
  <sheetProtection/>
  <mergeCells count="41">
    <mergeCell ref="D19:K20"/>
    <mergeCell ref="AN24:AO24"/>
    <mergeCell ref="L24:M24"/>
    <mergeCell ref="D7:K8"/>
    <mergeCell ref="D9:K10"/>
    <mergeCell ref="D11:K12"/>
    <mergeCell ref="D13:K14"/>
    <mergeCell ref="D21:K22"/>
    <mergeCell ref="D23:K24"/>
    <mergeCell ref="D15:K16"/>
    <mergeCell ref="D17:K18"/>
    <mergeCell ref="AN32:AO32"/>
    <mergeCell ref="L32:M32"/>
    <mergeCell ref="AN10:AO10"/>
    <mergeCell ref="L18:M18"/>
    <mergeCell ref="AN20:AO20"/>
    <mergeCell ref="L20:M20"/>
    <mergeCell ref="AN22:AO22"/>
    <mergeCell ref="L26:M26"/>
    <mergeCell ref="AN16:AO16"/>
    <mergeCell ref="L22:M22"/>
    <mergeCell ref="L12:M12"/>
    <mergeCell ref="AN18:AO18"/>
    <mergeCell ref="AQ19:AR19"/>
    <mergeCell ref="L28:M28"/>
    <mergeCell ref="AN28:AO28"/>
    <mergeCell ref="D31:K32"/>
    <mergeCell ref="D25:K26"/>
    <mergeCell ref="D27:K28"/>
    <mergeCell ref="D29:K30"/>
    <mergeCell ref="L30:M30"/>
    <mergeCell ref="AN26:AO26"/>
    <mergeCell ref="AN30:AO30"/>
    <mergeCell ref="L8:M8"/>
    <mergeCell ref="L10:M10"/>
    <mergeCell ref="AP17:AR18"/>
    <mergeCell ref="AN8:AO8"/>
    <mergeCell ref="AN12:AO12"/>
    <mergeCell ref="AN14:AO14"/>
    <mergeCell ref="L14:M14"/>
    <mergeCell ref="L16:M16"/>
  </mergeCells>
  <printOptions horizontalCentered="1" verticalCentered="1"/>
  <pageMargins left="0.3937007874015748" right="0.3937007874015748" top="0.3937007874015748" bottom="0.3937007874015748" header="0.5118110236220472" footer="0.31496062992125984"/>
  <pageSetup blackAndWhite="1" firstPageNumber="3" useFirstPageNumber="1" horizontalDpi="600" verticalDpi="600" orientation="portrait" paperSize="9" scale="50" r:id="rId1"/>
  <headerFooter alignWithMargins="0">
    <oddFooter>&amp;C&amp;"ＦＡ 丸ゴシックＭ,標準"&amp;P</oddFooter>
  </headerFooter>
  <rowBreaks count="1" manualBreakCount="1">
    <brk id="3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加古川市役所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加古川市役所</dc:creator>
  <cp:keywords/>
  <dc:description/>
  <cp:lastModifiedBy>Default8</cp:lastModifiedBy>
  <cp:lastPrinted>2021-02-18T01:51:05Z</cp:lastPrinted>
  <dcterms:created xsi:type="dcterms:W3CDTF">2008-03-05T23:57:08Z</dcterms:created>
  <dcterms:modified xsi:type="dcterms:W3CDTF">2021-03-23T10:35:57Z</dcterms:modified>
  <cp:category/>
  <cp:version/>
  <cp:contentType/>
  <cp:contentStatus/>
</cp:coreProperties>
</file>